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pie\Box\Presentations\CATA Conf 2022\Small Projects\"/>
    </mc:Choice>
  </mc:AlternateContent>
  <xr:revisionPtr revIDLastSave="0" documentId="13_ncr:1_{F05E52B9-0D8A-49F3-B7B8-D6E8246359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Sheet1!$A$1:$F$59</definedName>
    <definedName name="_xlnm.Print_Titles" localSheetId="0">Sheet1!$4:$5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1" i="2" l="1"/>
  <c r="H44" i="1"/>
  <c r="A15" i="2"/>
  <c r="B15" i="2"/>
  <c r="C15" i="2"/>
  <c r="D15" i="2"/>
  <c r="E15" i="2"/>
  <c r="A55" i="2"/>
  <c r="B55" i="2"/>
  <c r="C55" i="2"/>
  <c r="D55" i="2"/>
  <c r="E55" i="2"/>
  <c r="A56" i="2"/>
  <c r="B56" i="2"/>
  <c r="C56" i="2"/>
  <c r="D56" i="2"/>
  <c r="E56" i="2"/>
  <c r="A39" i="2"/>
  <c r="B39" i="2"/>
  <c r="C39" i="2"/>
  <c r="D39" i="2"/>
  <c r="E39" i="2"/>
  <c r="A16" i="2"/>
  <c r="B16" i="2"/>
  <c r="C16" i="2"/>
  <c r="D16" i="2"/>
  <c r="E16" i="2"/>
  <c r="H55" i="1"/>
  <c r="D55" i="1"/>
  <c r="E55" i="1"/>
  <c r="A37" i="2"/>
  <c r="B37" i="2"/>
  <c r="D37" i="2"/>
  <c r="E37" i="2"/>
  <c r="D17" i="2"/>
  <c r="D18" i="2"/>
  <c r="D19" i="2"/>
  <c r="D20" i="2"/>
  <c r="D5" i="2"/>
  <c r="D6" i="2"/>
  <c r="D40" i="2"/>
  <c r="D7" i="2"/>
  <c r="D41" i="2"/>
  <c r="D42" i="2"/>
  <c r="D43" i="2"/>
  <c r="D8" i="2"/>
  <c r="D9" i="2"/>
  <c r="D10" i="2"/>
  <c r="D21" i="2"/>
  <c r="D44" i="2"/>
  <c r="D45" i="2"/>
  <c r="D22" i="2"/>
  <c r="D11" i="2"/>
  <c r="D46" i="2"/>
  <c r="D47" i="2"/>
  <c r="D4" i="2"/>
  <c r="D12" i="2"/>
  <c r="D23" i="2"/>
  <c r="D24" i="2"/>
  <c r="D25" i="2"/>
  <c r="D26" i="2"/>
  <c r="D48" i="2"/>
  <c r="D49" i="2"/>
  <c r="D13" i="2"/>
  <c r="D50" i="2"/>
  <c r="D51" i="2"/>
  <c r="D27" i="2"/>
  <c r="D28" i="2"/>
  <c r="D29" i="2"/>
  <c r="D30" i="2"/>
  <c r="D31" i="2"/>
  <c r="D52" i="2"/>
  <c r="D32" i="2"/>
  <c r="D33" i="2"/>
  <c r="D34" i="2"/>
  <c r="D35" i="2"/>
  <c r="D53" i="2"/>
  <c r="D54" i="2"/>
  <c r="D14" i="2"/>
  <c r="D36" i="2"/>
  <c r="D38" i="2"/>
  <c r="A38" i="2"/>
  <c r="B38" i="2"/>
  <c r="E38" i="2"/>
  <c r="A17" i="2"/>
  <c r="B17" i="2"/>
  <c r="E17" i="2"/>
  <c r="A18" i="2"/>
  <c r="B18" i="2"/>
  <c r="E18" i="2"/>
  <c r="A19" i="2"/>
  <c r="B19" i="2"/>
  <c r="E19" i="2"/>
  <c r="A20" i="2"/>
  <c r="B20" i="2"/>
  <c r="E20" i="2"/>
  <c r="A5" i="2"/>
  <c r="B5" i="2"/>
  <c r="E5" i="2"/>
  <c r="A6" i="2"/>
  <c r="B6" i="2"/>
  <c r="E6" i="2"/>
  <c r="A40" i="2"/>
  <c r="B40" i="2"/>
  <c r="C40" i="2"/>
  <c r="A7" i="2"/>
  <c r="B7" i="2"/>
  <c r="C7" i="2"/>
  <c r="E7" i="2"/>
  <c r="A41" i="2"/>
  <c r="B41" i="2"/>
  <c r="C41" i="2"/>
  <c r="A42" i="2"/>
  <c r="B42" i="2"/>
  <c r="C42" i="2"/>
  <c r="E42" i="2"/>
  <c r="A43" i="2"/>
  <c r="B43" i="2"/>
  <c r="C43" i="2"/>
  <c r="E43" i="2"/>
  <c r="A8" i="2"/>
  <c r="B8" i="2"/>
  <c r="E8" i="2"/>
  <c r="A9" i="2"/>
  <c r="B9" i="2"/>
  <c r="E9" i="2"/>
  <c r="A10" i="2"/>
  <c r="B10" i="2"/>
  <c r="E10" i="2"/>
  <c r="A21" i="2"/>
  <c r="B21" i="2"/>
  <c r="E21" i="2"/>
  <c r="A44" i="2"/>
  <c r="B44" i="2"/>
  <c r="C44" i="2"/>
  <c r="A45" i="2"/>
  <c r="B45" i="2"/>
  <c r="C45" i="2"/>
  <c r="E45" i="2"/>
  <c r="A22" i="2"/>
  <c r="B22" i="2"/>
  <c r="E22" i="2"/>
  <c r="A11" i="2"/>
  <c r="B11" i="2"/>
  <c r="E11" i="2"/>
  <c r="A46" i="2"/>
  <c r="B46" i="2"/>
  <c r="C46" i="2"/>
  <c r="A47" i="2"/>
  <c r="B47" i="2"/>
  <c r="C47" i="2"/>
  <c r="E47" i="2"/>
  <c r="A4" i="2"/>
  <c r="B4" i="2"/>
  <c r="E4" i="2"/>
  <c r="A12" i="2"/>
  <c r="B12" i="2"/>
  <c r="E12" i="2"/>
  <c r="A23" i="2"/>
  <c r="B23" i="2"/>
  <c r="E23" i="2"/>
  <c r="A24" i="2"/>
  <c r="B24" i="2"/>
  <c r="E24" i="2"/>
  <c r="A25" i="2"/>
  <c r="B25" i="2"/>
  <c r="E25" i="2"/>
  <c r="A26" i="2"/>
  <c r="B26" i="2"/>
  <c r="E26" i="2"/>
  <c r="A48" i="2"/>
  <c r="B48" i="2"/>
  <c r="C48" i="2"/>
  <c r="A49" i="2"/>
  <c r="B49" i="2"/>
  <c r="C49" i="2"/>
  <c r="E49" i="2"/>
  <c r="A13" i="2"/>
  <c r="B13" i="2"/>
  <c r="E13" i="2"/>
  <c r="A50" i="2"/>
  <c r="B50" i="2"/>
  <c r="C50" i="2"/>
  <c r="A51" i="2"/>
  <c r="B51" i="2"/>
  <c r="E51" i="2"/>
  <c r="A27" i="2"/>
  <c r="B27" i="2"/>
  <c r="E27" i="2"/>
  <c r="A28" i="2"/>
  <c r="B28" i="2"/>
  <c r="E28" i="2"/>
  <c r="A29" i="2"/>
  <c r="B29" i="2"/>
  <c r="E29" i="2"/>
  <c r="A30" i="2"/>
  <c r="B30" i="2"/>
  <c r="E30" i="2"/>
  <c r="A31" i="2"/>
  <c r="B31" i="2"/>
  <c r="C31" i="2"/>
  <c r="A52" i="2"/>
  <c r="B52" i="2"/>
  <c r="E52" i="2"/>
  <c r="A32" i="2"/>
  <c r="B32" i="2"/>
  <c r="E32" i="2"/>
  <c r="A33" i="2"/>
  <c r="B33" i="2"/>
  <c r="E33" i="2"/>
  <c r="A34" i="2"/>
  <c r="B34" i="2"/>
  <c r="E34" i="2"/>
  <c r="A35" i="2"/>
  <c r="B35" i="2"/>
  <c r="E35" i="2"/>
  <c r="A53" i="2"/>
  <c r="B53" i="2"/>
  <c r="C53" i="2"/>
  <c r="A54" i="2"/>
  <c r="B54" i="2"/>
  <c r="C54" i="2"/>
  <c r="E54" i="2"/>
  <c r="A14" i="2"/>
  <c r="B14" i="2"/>
  <c r="E14" i="2"/>
  <c r="A36" i="2"/>
  <c r="B36" i="2"/>
  <c r="E36" i="2"/>
  <c r="H59" i="1"/>
  <c r="H58" i="1"/>
  <c r="H64" i="1"/>
  <c r="B3" i="1"/>
  <c r="D21" i="1" s="1"/>
  <c r="E54" i="1" l="1"/>
  <c r="D54" i="1"/>
  <c r="E12" i="1"/>
  <c r="C5" i="2" s="1"/>
  <c r="D12" i="1"/>
  <c r="D31" i="1"/>
  <c r="E34" i="1"/>
  <c r="C26" i="2" s="1"/>
  <c r="E32" i="1"/>
  <c r="C24" i="2" s="1"/>
  <c r="D34" i="1"/>
  <c r="D32" i="1"/>
  <c r="E33" i="1"/>
  <c r="C25" i="2" s="1"/>
  <c r="E31" i="1"/>
  <c r="C23" i="2" s="1"/>
  <c r="D33" i="1"/>
  <c r="D22" i="1"/>
  <c r="E22" i="1"/>
  <c r="C21" i="2" s="1"/>
  <c r="E21" i="1"/>
  <c r="C10" i="2" s="1"/>
  <c r="E8" i="1"/>
  <c r="C17" i="2" s="1"/>
  <c r="E9" i="1"/>
  <c r="C18" i="2" s="1"/>
  <c r="E10" i="1"/>
  <c r="C19" i="2" s="1"/>
  <c r="E11" i="1"/>
  <c r="C20" i="2" s="1"/>
  <c r="E13" i="1"/>
  <c r="C6" i="2" s="1"/>
  <c r="E19" i="1"/>
  <c r="C8" i="2" s="1"/>
  <c r="E20" i="1"/>
  <c r="C9" i="2" s="1"/>
  <c r="E25" i="1"/>
  <c r="C22" i="2" s="1"/>
  <c r="E26" i="1"/>
  <c r="C11" i="2" s="1"/>
  <c r="E29" i="1"/>
  <c r="C4" i="2" s="1"/>
  <c r="E30" i="1"/>
  <c r="C12" i="2" s="1"/>
  <c r="E37" i="1"/>
  <c r="C13" i="2" s="1"/>
  <c r="E39" i="1"/>
  <c r="C51" i="2" s="1"/>
  <c r="E40" i="1"/>
  <c r="C27" i="2" s="1"/>
  <c r="E41" i="1"/>
  <c r="C28" i="2" s="1"/>
  <c r="E42" i="1"/>
  <c r="C29" i="2" s="1"/>
  <c r="E43" i="1"/>
  <c r="C30" i="2" s="1"/>
  <c r="E45" i="1"/>
  <c r="C52" i="2" s="1"/>
  <c r="E46" i="1"/>
  <c r="C32" i="2" s="1"/>
  <c r="E47" i="1"/>
  <c r="C33" i="2" s="1"/>
  <c r="E48" i="1"/>
  <c r="C34" i="2" s="1"/>
  <c r="E49" i="1"/>
  <c r="C35" i="2" s="1"/>
  <c r="E52" i="1"/>
  <c r="C14" i="2" s="1"/>
  <c r="E53" i="1"/>
  <c r="C36" i="2" s="1"/>
  <c r="D9" i="1"/>
  <c r="D10" i="1"/>
  <c r="D11" i="1"/>
  <c r="D13" i="1"/>
  <c r="D19" i="1"/>
  <c r="D20" i="1"/>
  <c r="D25" i="1"/>
  <c r="D26" i="1"/>
  <c r="D29" i="1"/>
  <c r="D30" i="1"/>
  <c r="D37" i="1"/>
  <c r="D39" i="1"/>
  <c r="D40" i="1"/>
  <c r="D41" i="1"/>
  <c r="D42" i="1"/>
  <c r="D43" i="1"/>
  <c r="D45" i="1"/>
  <c r="D46" i="1"/>
  <c r="D47" i="1"/>
  <c r="D48" i="1"/>
  <c r="D49" i="1"/>
  <c r="D52" i="1"/>
  <c r="D53" i="1"/>
  <c r="D8" i="1"/>
  <c r="D7" i="1"/>
  <c r="E7" i="1"/>
  <c r="C38" i="2" s="1"/>
  <c r="C37" i="2" l="1"/>
  <c r="H54" i="1"/>
  <c r="H12" i="1"/>
  <c r="H49" i="1"/>
  <c r="H45" i="1"/>
  <c r="H30" i="1"/>
  <c r="H25" i="1"/>
  <c r="H9" i="1"/>
  <c r="H33" i="1"/>
  <c r="H32" i="1"/>
  <c r="H42" i="1"/>
  <c r="H48" i="1"/>
  <c r="H43" i="1"/>
  <c r="H39" i="1"/>
  <c r="H29" i="1"/>
  <c r="H13" i="1"/>
  <c r="H8" i="1"/>
  <c r="H34" i="1"/>
  <c r="H7" i="1"/>
  <c r="H53" i="1"/>
  <c r="H47" i="1"/>
  <c r="H20" i="1"/>
  <c r="H11" i="1"/>
  <c r="H21" i="1"/>
  <c r="H52" i="1"/>
  <c r="H46" i="1"/>
  <c r="H26" i="1"/>
  <c r="H10" i="1"/>
  <c r="H22" i="1"/>
  <c r="H31" i="1"/>
  <c r="H40" i="1"/>
  <c r="H19" i="1"/>
  <c r="H37" i="1"/>
  <c r="H41" i="1"/>
  <c r="H61" i="1" l="1"/>
  <c r="H62" i="1" s="1"/>
  <c r="H63" i="1" s="1"/>
</calcChain>
</file>

<file path=xl/sharedStrings.xml><?xml version="1.0" encoding="utf-8"?>
<sst xmlns="http://schemas.openxmlformats.org/spreadsheetml/2006/main" count="141" uniqueCount="95">
  <si>
    <t>Students:</t>
  </si>
  <si>
    <t>Item</t>
  </si>
  <si>
    <t>Units</t>
  </si>
  <si>
    <t>Per/Student</t>
  </si>
  <si>
    <t>To Order</t>
  </si>
  <si>
    <t>each</t>
  </si>
  <si>
    <t>Required</t>
  </si>
  <si>
    <t>Quantity</t>
  </si>
  <si>
    <t>Cost</t>
  </si>
  <si>
    <t>Amount</t>
  </si>
  <si>
    <t>Total</t>
  </si>
  <si>
    <t>Vendor</t>
  </si>
  <si>
    <t>14/2 NM Cable</t>
  </si>
  <si>
    <t>Other Supplies</t>
  </si>
  <si>
    <t xml:space="preserve">20' </t>
  </si>
  <si>
    <t>HD</t>
  </si>
  <si>
    <t xml:space="preserve">Wood </t>
  </si>
  <si>
    <t>8'</t>
  </si>
  <si>
    <t>Wood Glue</t>
  </si>
  <si>
    <t>120 Grit Sandpaper</t>
  </si>
  <si>
    <t>5 pk</t>
  </si>
  <si>
    <t>Tax</t>
  </si>
  <si>
    <t xml:space="preserve">1x4 #2 Pine </t>
  </si>
  <si>
    <t>Wood  (Bookend)</t>
  </si>
  <si>
    <t>6 pk</t>
  </si>
  <si>
    <t>Bevel</t>
  </si>
  <si>
    <t>1/8 x 1 CR</t>
  </si>
  <si>
    <t>12'</t>
  </si>
  <si>
    <t>20'</t>
  </si>
  <si>
    <t>CATA Small Shop Projects</t>
  </si>
  <si>
    <t>Plastic Box</t>
  </si>
  <si>
    <t>switch</t>
  </si>
  <si>
    <t>Troubleshooting</t>
  </si>
  <si>
    <t>Wood Planter</t>
  </si>
  <si>
    <t>Modesto Steel</t>
  </si>
  <si>
    <t>1/4" x1" AL Bar</t>
  </si>
  <si>
    <t>Paper Tray</t>
  </si>
  <si>
    <t>26 ga Sheetmetal</t>
  </si>
  <si>
    <t>1/2" PEX Tee</t>
  </si>
  <si>
    <t>1/2" PEX MA</t>
  </si>
  <si>
    <t>Stock</t>
  </si>
  <si>
    <t>Wire Nuts</t>
  </si>
  <si>
    <t>Plumbing PEX</t>
  </si>
  <si>
    <t>Plumbing Cord Holder</t>
  </si>
  <si>
    <t>1/2" Schedule 40 PVC</t>
  </si>
  <si>
    <t>1/2" SSS PVC TEE</t>
  </si>
  <si>
    <t>1/2" S PVC CAP</t>
  </si>
  <si>
    <t>PVC Cement</t>
  </si>
  <si>
    <t>1/2 Pt</t>
  </si>
  <si>
    <t>Survey</t>
  </si>
  <si>
    <t>2x4x8' Fir</t>
  </si>
  <si>
    <t>1/2" PEX Rings</t>
  </si>
  <si>
    <t>10'</t>
  </si>
  <si>
    <t>15 pk</t>
  </si>
  <si>
    <t>100'</t>
  </si>
  <si>
    <t>100 PK</t>
  </si>
  <si>
    <t>Scrap</t>
  </si>
  <si>
    <t>Meat Hook</t>
  </si>
  <si>
    <t>1/4" HR Round</t>
  </si>
  <si>
    <t>3/4" x 4' Hardwood dowel</t>
  </si>
  <si>
    <t>Nails</t>
  </si>
  <si>
    <t>4 pk</t>
  </si>
  <si>
    <t>bottle</t>
  </si>
  <si>
    <t>1 lb</t>
  </si>
  <si>
    <t>1/4" Washer</t>
  </si>
  <si>
    <t>1/4" x 1 Machine Screw</t>
  </si>
  <si>
    <t>Electrical</t>
  </si>
  <si>
    <t>1 lb.</t>
  </si>
  <si>
    <t>Total Students</t>
  </si>
  <si>
    <t>Revenue</t>
  </si>
  <si>
    <t>6'</t>
  </si>
  <si>
    <t>DR</t>
  </si>
  <si>
    <t>25' roll</t>
  </si>
  <si>
    <t>100 pk</t>
  </si>
  <si>
    <t>1/8" Pop Rivet</t>
  </si>
  <si>
    <t>Wing Nut 1/4" NC</t>
  </si>
  <si>
    <t>NM Staples</t>
  </si>
  <si>
    <t>Shopping List</t>
  </si>
  <si>
    <t>Vender</t>
  </si>
  <si>
    <t>Desc</t>
  </si>
  <si>
    <t>Bring</t>
  </si>
  <si>
    <t>Buy</t>
  </si>
  <si>
    <t>1x6 cedar Fence Boards</t>
  </si>
  <si>
    <t>Amp Camp</t>
  </si>
  <si>
    <t>Dick</t>
  </si>
  <si>
    <t>Mike</t>
  </si>
  <si>
    <t>1 x 1/4" course Drywall Screws</t>
  </si>
  <si>
    <t>3" Deck Screws</t>
  </si>
  <si>
    <t>Unit</t>
  </si>
  <si>
    <t>1/2" PEX</t>
  </si>
  <si>
    <t>Epoxy Glue</t>
  </si>
  <si>
    <t>Emery Cloth</t>
  </si>
  <si>
    <t>10 pk</t>
  </si>
  <si>
    <t xml:space="preserve">10 pk </t>
  </si>
  <si>
    <t>Crimp Removal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</si>
</sst>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0.000"/>
  </numFmts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2" fontId="0" fillId="0" borderId="0" xfId="0" applyNumberFormat="1"/>
    <xf numFmtId="0" fontId="1" fillId="0" borderId="0" xfId="0" applyFont="1"/>
    <xf numFmtId="2" fontId="0" fillId="0" borderId="1" xfId="0" applyNumberFormat="1" applyBorder="1"/>
    <xf numFmtId="0" fontId="2" fillId="0" borderId="0" xfId="0" applyFont="1"/>
    <xf numFmtId="0" fontId="0" fillId="0" borderId="0" xfId="0" applyAlignment="1">
      <alignment horizontal="right"/>
    </xf>
    <xf numFmtId="164" fontId="0" fillId="0" borderId="0" xfId="0" applyNumberFormat="1"/>
    <xf numFmtId="164" fontId="0" fillId="0" borderId="0" xfId="0" applyNumberFormat="1" applyBorder="1" applyAlignment="1">
      <alignment horizontal="right"/>
    </xf>
    <xf numFmtId="164" fontId="0" fillId="0" borderId="1" xfId="0" applyNumberFormat="1" applyBorder="1"/>
    <xf numFmtId="0" fontId="2" fillId="0" borderId="0" xfId="0" applyFont="1" applyBorder="1"/>
    <xf numFmtId="2" fontId="2" fillId="0" borderId="0" xfId="0" applyNumberFormat="1" applyFont="1"/>
    <xf numFmtId="164" fontId="2" fillId="0" borderId="0" xfId="0" applyNumberFormat="1" applyFont="1"/>
    <xf numFmtId="44" fontId="0" fillId="0" borderId="0" xfId="1" applyFont="1"/>
    <xf numFmtId="0" fontId="2" fillId="0" borderId="0" xfId="0" applyFont="1" applyFill="1" applyBorder="1"/>
    <xf numFmtId="6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2" fillId="0" borderId="0" xfId="0" applyNumberFormat="1" applyFont="1"/>
    <xf numFmtId="0" fontId="2" fillId="0" borderId="1" xfId="0" applyFont="1" applyBorder="1"/>
    <xf numFmtId="2" fontId="2" fillId="0" borderId="1" xfId="0" applyNumberFormat="1" applyFont="1" applyBorder="1"/>
    <xf numFmtId="0" fontId="0" fillId="0" borderId="2" xfId="0" applyBorder="1"/>
    <xf numFmtId="0" fontId="1" fillId="0" borderId="0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0"/>
  <sheetViews>
    <sheetView tabSelected="1" workbookViewId="0">
      <pane ySplit="5" topLeftCell="A33" activePane="bottomLeft" state="frozen"/>
      <selection pane="bottomLeft" activeCell="A44" sqref="A44"/>
    </sheetView>
  </sheetViews>
  <sheetFormatPr defaultRowHeight="12.75" x14ac:dyDescent="0.2"/>
  <cols>
    <col min="1" max="1" width="27.42578125" bestFit="1" customWidth="1"/>
    <col min="2" max="2" width="7.140625" bestFit="1" customWidth="1"/>
    <col min="3" max="3" width="11.7109375" bestFit="1" customWidth="1"/>
    <col min="4" max="4" width="9.28515625" bestFit="1" customWidth="1"/>
    <col min="5" max="5" width="9" bestFit="1" customWidth="1"/>
    <col min="6" max="6" width="6" bestFit="1" customWidth="1"/>
    <col min="7" max="7" width="5.5703125" bestFit="1" customWidth="1"/>
    <col min="8" max="8" width="8.7109375" bestFit="1" customWidth="1"/>
    <col min="9" max="9" width="13.140625" bestFit="1" customWidth="1"/>
    <col min="10" max="10" width="7.28515625" bestFit="1" customWidth="1"/>
    <col min="11" max="11" width="7.85546875" bestFit="1" customWidth="1"/>
  </cols>
  <sheetData>
    <row r="1" spans="1:11" ht="18" x14ac:dyDescent="0.25">
      <c r="A1" s="28" t="s">
        <v>29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x14ac:dyDescent="0.2">
      <c r="A2" s="5" t="s">
        <v>68</v>
      </c>
      <c r="B2">
        <v>24</v>
      </c>
    </row>
    <row r="3" spans="1:11" x14ac:dyDescent="0.2">
      <c r="A3" s="6" t="s">
        <v>0</v>
      </c>
      <c r="B3">
        <f>B2/3+1</f>
        <v>9</v>
      </c>
    </row>
    <row r="4" spans="1:11" s="3" customFormat="1" x14ac:dyDescent="0.2">
      <c r="A4" s="16"/>
      <c r="B4" s="16"/>
      <c r="C4" s="27" t="s">
        <v>7</v>
      </c>
      <c r="D4" s="27"/>
      <c r="E4" s="27"/>
      <c r="F4" s="17"/>
      <c r="I4" s="18"/>
    </row>
    <row r="5" spans="1:11" s="3" customFormat="1" x14ac:dyDescent="0.2">
      <c r="A5" s="19" t="s">
        <v>1</v>
      </c>
      <c r="B5" s="19" t="s">
        <v>2</v>
      </c>
      <c r="C5" s="20" t="s">
        <v>3</v>
      </c>
      <c r="D5" s="20" t="s">
        <v>6</v>
      </c>
      <c r="E5" s="20" t="s">
        <v>4</v>
      </c>
      <c r="F5" s="20" t="s">
        <v>40</v>
      </c>
      <c r="G5" s="21" t="s">
        <v>8</v>
      </c>
      <c r="H5" s="21" t="s">
        <v>9</v>
      </c>
      <c r="I5" s="21" t="s">
        <v>11</v>
      </c>
      <c r="J5" s="22"/>
      <c r="K5" s="22"/>
    </row>
    <row r="6" spans="1:11" x14ac:dyDescent="0.2">
      <c r="A6" s="3" t="s">
        <v>66</v>
      </c>
      <c r="C6" s="2"/>
      <c r="D6" s="2"/>
    </row>
    <row r="7" spans="1:11" x14ac:dyDescent="0.2">
      <c r="A7" s="5" t="s">
        <v>12</v>
      </c>
      <c r="B7" s="5" t="s">
        <v>72</v>
      </c>
      <c r="C7" s="7">
        <v>0.08</v>
      </c>
      <c r="D7" s="2">
        <f>C7*$B$3</f>
        <v>0.72</v>
      </c>
      <c r="E7">
        <f>ROUNDUP(C7*$B$3,0)</f>
        <v>1</v>
      </c>
      <c r="F7">
        <v>1</v>
      </c>
      <c r="G7" s="2">
        <v>30</v>
      </c>
      <c r="H7" s="13">
        <f t="shared" ref="H7:H13" si="0">(E7-F7)*G7</f>
        <v>0</v>
      </c>
      <c r="I7" s="11" t="s">
        <v>84</v>
      </c>
      <c r="J7" s="5"/>
    </row>
    <row r="8" spans="1:11" x14ac:dyDescent="0.2">
      <c r="A8" s="5" t="s">
        <v>30</v>
      </c>
      <c r="B8" s="10" t="s">
        <v>5</v>
      </c>
      <c r="C8" s="8">
        <v>3</v>
      </c>
      <c r="D8" s="2">
        <f t="shared" ref="D8:D53" si="1">C8*$B$3</f>
        <v>27</v>
      </c>
      <c r="E8">
        <f t="shared" ref="E8:E53" si="2">ROUNDUP(C8*$B$3,0)</f>
        <v>27</v>
      </c>
      <c r="G8" s="2">
        <v>0.75</v>
      </c>
      <c r="H8" s="13">
        <f t="shared" si="0"/>
        <v>20.25</v>
      </c>
      <c r="I8" s="2" t="s">
        <v>15</v>
      </c>
      <c r="J8" s="5"/>
    </row>
    <row r="9" spans="1:11" x14ac:dyDescent="0.2">
      <c r="A9" s="5" t="s">
        <v>50</v>
      </c>
      <c r="B9" s="14" t="s">
        <v>5</v>
      </c>
      <c r="C9" s="8">
        <v>0.25</v>
      </c>
      <c r="D9" s="2">
        <f t="shared" si="1"/>
        <v>2.25</v>
      </c>
      <c r="E9">
        <f t="shared" si="2"/>
        <v>3</v>
      </c>
      <c r="G9" s="2">
        <v>5.25</v>
      </c>
      <c r="H9" s="13">
        <f t="shared" si="0"/>
        <v>15.75</v>
      </c>
      <c r="I9" s="2" t="s">
        <v>15</v>
      </c>
    </row>
    <row r="10" spans="1:11" x14ac:dyDescent="0.2">
      <c r="A10" s="5" t="s">
        <v>31</v>
      </c>
      <c r="B10" s="14" t="s">
        <v>92</v>
      </c>
      <c r="C10" s="7">
        <v>0.1</v>
      </c>
      <c r="D10" s="2">
        <f t="shared" si="1"/>
        <v>0.9</v>
      </c>
      <c r="E10">
        <f t="shared" si="2"/>
        <v>1</v>
      </c>
      <c r="F10">
        <v>0</v>
      </c>
      <c r="G10" s="2">
        <v>8</v>
      </c>
      <c r="H10" s="13">
        <f t="shared" si="0"/>
        <v>8</v>
      </c>
      <c r="I10" s="11" t="s">
        <v>15</v>
      </c>
    </row>
    <row r="11" spans="1:11" x14ac:dyDescent="0.2">
      <c r="A11" s="5" t="s">
        <v>71</v>
      </c>
      <c r="B11" s="14" t="s">
        <v>93</v>
      </c>
      <c r="C11" s="7">
        <v>0.1</v>
      </c>
      <c r="D11" s="2">
        <f t="shared" si="1"/>
        <v>0.9</v>
      </c>
      <c r="E11">
        <f t="shared" si="2"/>
        <v>1</v>
      </c>
      <c r="F11">
        <v>0</v>
      </c>
      <c r="G11" s="2">
        <v>6</v>
      </c>
      <c r="H11" s="13">
        <f t="shared" si="0"/>
        <v>6</v>
      </c>
      <c r="I11" s="11" t="s">
        <v>15</v>
      </c>
      <c r="K11" s="13"/>
    </row>
    <row r="12" spans="1:11" x14ac:dyDescent="0.2">
      <c r="A12" s="5" t="s">
        <v>76</v>
      </c>
      <c r="B12" s="14" t="s">
        <v>73</v>
      </c>
      <c r="C12" s="7">
        <v>0.02</v>
      </c>
      <c r="D12" s="2">
        <f t="shared" si="1"/>
        <v>0.18</v>
      </c>
      <c r="E12">
        <f t="shared" si="2"/>
        <v>1</v>
      </c>
      <c r="F12">
        <v>1</v>
      </c>
      <c r="G12" s="2">
        <v>2.73</v>
      </c>
      <c r="H12" s="13">
        <f t="shared" si="0"/>
        <v>0</v>
      </c>
      <c r="I12" s="11" t="s">
        <v>85</v>
      </c>
      <c r="K12" s="13"/>
    </row>
    <row r="13" spans="1:11" x14ac:dyDescent="0.2">
      <c r="A13" s="5" t="s">
        <v>41</v>
      </c>
      <c r="B13" s="14" t="s">
        <v>73</v>
      </c>
      <c r="C13" s="7">
        <v>0.02</v>
      </c>
      <c r="D13" s="2">
        <f t="shared" si="1"/>
        <v>0.18</v>
      </c>
      <c r="E13">
        <f t="shared" si="2"/>
        <v>1</v>
      </c>
      <c r="F13">
        <v>1</v>
      </c>
      <c r="G13" s="2">
        <v>15</v>
      </c>
      <c r="H13" s="13">
        <f t="shared" si="0"/>
        <v>0</v>
      </c>
      <c r="I13" s="11" t="s">
        <v>85</v>
      </c>
      <c r="K13" s="13"/>
    </row>
    <row r="14" spans="1:11" x14ac:dyDescent="0.2">
      <c r="A14" s="5"/>
      <c r="B14" s="5"/>
      <c r="C14" s="7"/>
      <c r="D14" s="2"/>
      <c r="G14" s="2"/>
      <c r="H14" s="13"/>
      <c r="I14" s="2"/>
      <c r="K14" s="13"/>
    </row>
    <row r="15" spans="1:11" x14ac:dyDescent="0.2">
      <c r="A15" s="3" t="s">
        <v>32</v>
      </c>
      <c r="B15" s="5"/>
      <c r="C15" s="7"/>
      <c r="D15" s="2"/>
      <c r="G15" s="2"/>
      <c r="H15" s="13"/>
      <c r="I15" s="11" t="s">
        <v>85</v>
      </c>
      <c r="K15" s="13"/>
    </row>
    <row r="16" spans="1:11" x14ac:dyDescent="0.2">
      <c r="A16" s="5"/>
      <c r="B16" s="5"/>
      <c r="C16" s="7"/>
      <c r="D16" s="2"/>
      <c r="G16" s="2"/>
      <c r="H16" s="13"/>
      <c r="I16" s="11"/>
      <c r="K16" s="13"/>
    </row>
    <row r="17" spans="1:11" x14ac:dyDescent="0.2">
      <c r="A17" s="3" t="s">
        <v>16</v>
      </c>
      <c r="C17" s="7"/>
      <c r="D17" s="2"/>
      <c r="G17" s="2"/>
      <c r="H17" s="13"/>
      <c r="I17" s="2"/>
      <c r="K17" s="13"/>
    </row>
    <row r="18" spans="1:11" x14ac:dyDescent="0.2">
      <c r="A18" s="3" t="s">
        <v>23</v>
      </c>
      <c r="C18" s="7"/>
      <c r="D18" s="2"/>
      <c r="G18" s="2"/>
      <c r="H18" s="13"/>
      <c r="I18" s="2"/>
      <c r="K18" s="13"/>
    </row>
    <row r="19" spans="1:11" x14ac:dyDescent="0.2">
      <c r="A19" s="5" t="s">
        <v>22</v>
      </c>
      <c r="B19" s="5" t="s">
        <v>17</v>
      </c>
      <c r="C19" s="7">
        <v>0.3</v>
      </c>
      <c r="D19" s="2">
        <f t="shared" si="1"/>
        <v>2.6999999999999997</v>
      </c>
      <c r="E19">
        <f t="shared" si="2"/>
        <v>3</v>
      </c>
      <c r="F19">
        <v>3</v>
      </c>
      <c r="G19" s="2">
        <v>9</v>
      </c>
      <c r="H19" s="13">
        <f>(E19-F19)*G19</f>
        <v>0</v>
      </c>
      <c r="I19" s="11" t="s">
        <v>85</v>
      </c>
      <c r="K19" s="13"/>
    </row>
    <row r="20" spans="1:11" x14ac:dyDescent="0.2">
      <c r="A20" s="5" t="s">
        <v>18</v>
      </c>
      <c r="B20" s="5" t="s">
        <v>62</v>
      </c>
      <c r="C20" s="7">
        <v>0.02</v>
      </c>
      <c r="D20" s="2">
        <f t="shared" si="1"/>
        <v>0.18</v>
      </c>
      <c r="E20">
        <f t="shared" si="2"/>
        <v>1</v>
      </c>
      <c r="F20">
        <v>1</v>
      </c>
      <c r="G20" s="2">
        <v>5</v>
      </c>
      <c r="H20" s="13">
        <f>(E20-F20)*G20</f>
        <v>0</v>
      </c>
      <c r="I20" s="11" t="s">
        <v>85</v>
      </c>
      <c r="K20" s="13"/>
    </row>
    <row r="21" spans="1:11" x14ac:dyDescent="0.2">
      <c r="A21" s="5" t="s">
        <v>60</v>
      </c>
      <c r="B21" s="5" t="s">
        <v>67</v>
      </c>
      <c r="C21" s="7">
        <v>0.05</v>
      </c>
      <c r="D21" s="2">
        <f t="shared" si="1"/>
        <v>0.45</v>
      </c>
      <c r="E21">
        <f t="shared" si="2"/>
        <v>1</v>
      </c>
      <c r="F21">
        <v>1</v>
      </c>
      <c r="G21" s="2">
        <v>5</v>
      </c>
      <c r="H21" s="13">
        <f>(E21-F21)*G21</f>
        <v>0</v>
      </c>
      <c r="I21" s="11" t="s">
        <v>85</v>
      </c>
      <c r="K21" s="13"/>
    </row>
    <row r="22" spans="1:11" x14ac:dyDescent="0.2">
      <c r="A22" s="5" t="s">
        <v>86</v>
      </c>
      <c r="B22" s="5" t="s">
        <v>67</v>
      </c>
      <c r="C22" s="7">
        <v>0.05</v>
      </c>
      <c r="D22" s="2">
        <f t="shared" si="1"/>
        <v>0.45</v>
      </c>
      <c r="E22">
        <f t="shared" si="2"/>
        <v>1</v>
      </c>
      <c r="G22" s="2">
        <v>7.5</v>
      </c>
      <c r="H22" s="13">
        <f>(E22-F22)*G22</f>
        <v>7.5</v>
      </c>
      <c r="I22" s="11" t="s">
        <v>15</v>
      </c>
      <c r="K22" s="13"/>
    </row>
    <row r="23" spans="1:11" x14ac:dyDescent="0.2">
      <c r="A23" s="3"/>
      <c r="C23" s="7"/>
      <c r="D23" s="2"/>
      <c r="G23" s="2"/>
      <c r="H23" s="13"/>
      <c r="I23" s="2"/>
      <c r="K23" s="13"/>
    </row>
    <row r="24" spans="1:11" x14ac:dyDescent="0.2">
      <c r="A24" s="3" t="s">
        <v>33</v>
      </c>
      <c r="C24" s="7"/>
      <c r="D24" s="2"/>
      <c r="G24" s="2"/>
      <c r="H24" s="13"/>
      <c r="I24" s="2"/>
      <c r="K24" s="13"/>
    </row>
    <row r="25" spans="1:11" x14ac:dyDescent="0.2">
      <c r="A25" s="5" t="s">
        <v>82</v>
      </c>
      <c r="B25" s="5" t="s">
        <v>70</v>
      </c>
      <c r="C25" s="7">
        <v>1</v>
      </c>
      <c r="D25" s="2">
        <f t="shared" si="1"/>
        <v>9</v>
      </c>
      <c r="E25">
        <f t="shared" si="2"/>
        <v>9</v>
      </c>
      <c r="G25" s="2">
        <v>4</v>
      </c>
      <c r="H25" s="13">
        <f>(E25-F25)*G25</f>
        <v>36</v>
      </c>
      <c r="I25" s="11" t="s">
        <v>15</v>
      </c>
      <c r="K25" s="13"/>
    </row>
    <row r="26" spans="1:11" x14ac:dyDescent="0.2">
      <c r="A26" s="5" t="s">
        <v>19</v>
      </c>
      <c r="B26" s="5" t="s">
        <v>61</v>
      </c>
      <c r="C26" s="7">
        <v>0.25</v>
      </c>
      <c r="D26" s="2">
        <f t="shared" si="1"/>
        <v>2.25</v>
      </c>
      <c r="E26">
        <f t="shared" si="2"/>
        <v>3</v>
      </c>
      <c r="F26">
        <v>3</v>
      </c>
      <c r="G26" s="2">
        <v>7</v>
      </c>
      <c r="H26" s="13">
        <f>(E26-F26)*G26</f>
        <v>0</v>
      </c>
      <c r="I26" s="11" t="s">
        <v>85</v>
      </c>
      <c r="K26" s="13"/>
    </row>
    <row r="27" spans="1:11" x14ac:dyDescent="0.2">
      <c r="A27" s="3"/>
      <c r="C27" s="7"/>
      <c r="D27" s="2"/>
      <c r="G27" s="2"/>
      <c r="H27" s="13"/>
      <c r="I27" s="2"/>
      <c r="K27" s="13"/>
    </row>
    <row r="28" spans="1:11" x14ac:dyDescent="0.2">
      <c r="A28" s="3" t="s">
        <v>25</v>
      </c>
      <c r="C28" s="7"/>
      <c r="D28" s="2"/>
      <c r="G28" s="2"/>
      <c r="H28" s="13"/>
      <c r="I28" s="2"/>
      <c r="K28" s="13"/>
    </row>
    <row r="29" spans="1:11" x14ac:dyDescent="0.2">
      <c r="A29" s="5" t="s">
        <v>35</v>
      </c>
      <c r="B29" s="5" t="s">
        <v>27</v>
      </c>
      <c r="C29" s="7">
        <v>0.1</v>
      </c>
      <c r="D29" s="2">
        <f t="shared" si="1"/>
        <v>0.9</v>
      </c>
      <c r="E29">
        <f t="shared" si="2"/>
        <v>1</v>
      </c>
      <c r="G29" s="2">
        <v>21</v>
      </c>
      <c r="H29" s="13">
        <f t="shared" ref="H29:H34" si="3">(E29-F29)*G29</f>
        <v>21</v>
      </c>
      <c r="I29" s="11" t="s">
        <v>34</v>
      </c>
      <c r="K29" s="13"/>
    </row>
    <row r="30" spans="1:11" x14ac:dyDescent="0.2">
      <c r="A30" s="5" t="s">
        <v>26</v>
      </c>
      <c r="B30" s="5" t="s">
        <v>27</v>
      </c>
      <c r="C30" s="7">
        <v>0.1</v>
      </c>
      <c r="D30" s="2">
        <f t="shared" si="1"/>
        <v>0.9</v>
      </c>
      <c r="E30">
        <f t="shared" si="2"/>
        <v>1</v>
      </c>
      <c r="F30">
        <v>1</v>
      </c>
      <c r="G30" s="2">
        <v>11</v>
      </c>
      <c r="H30" s="13">
        <f t="shared" si="3"/>
        <v>0</v>
      </c>
      <c r="I30" s="11" t="s">
        <v>85</v>
      </c>
      <c r="K30" s="13"/>
    </row>
    <row r="31" spans="1:11" x14ac:dyDescent="0.2">
      <c r="A31" s="5" t="s">
        <v>74</v>
      </c>
      <c r="B31" s="5" t="s">
        <v>73</v>
      </c>
      <c r="C31" s="7">
        <v>0.02</v>
      </c>
      <c r="D31" s="2">
        <f t="shared" si="1"/>
        <v>0.18</v>
      </c>
      <c r="E31">
        <f t="shared" si="2"/>
        <v>1</v>
      </c>
      <c r="G31" s="2">
        <v>7</v>
      </c>
      <c r="H31" s="13">
        <f t="shared" si="3"/>
        <v>7</v>
      </c>
      <c r="I31" s="11" t="s">
        <v>15</v>
      </c>
      <c r="K31" s="13"/>
    </row>
    <row r="32" spans="1:11" x14ac:dyDescent="0.2">
      <c r="A32" s="5" t="s">
        <v>75</v>
      </c>
      <c r="B32" s="5" t="s">
        <v>61</v>
      </c>
      <c r="C32" s="7">
        <v>0.25</v>
      </c>
      <c r="D32" s="2">
        <f t="shared" si="1"/>
        <v>2.25</v>
      </c>
      <c r="E32">
        <f t="shared" si="2"/>
        <v>3</v>
      </c>
      <c r="G32" s="2">
        <v>1.28</v>
      </c>
      <c r="H32" s="13">
        <f t="shared" si="3"/>
        <v>3.84</v>
      </c>
      <c r="I32" s="11" t="s">
        <v>15</v>
      </c>
      <c r="K32" s="13"/>
    </row>
    <row r="33" spans="1:11" x14ac:dyDescent="0.2">
      <c r="A33" s="5" t="s">
        <v>65</v>
      </c>
      <c r="B33" s="5" t="s">
        <v>20</v>
      </c>
      <c r="C33" s="7">
        <v>0.2</v>
      </c>
      <c r="D33" s="2">
        <f t="shared" ref="D33:D34" si="4">C33*$B$3</f>
        <v>1.8</v>
      </c>
      <c r="E33">
        <f t="shared" ref="E33:E34" si="5">ROUNDUP(C33*$B$3,0)</f>
        <v>2</v>
      </c>
      <c r="G33" s="2">
        <v>1.28</v>
      </c>
      <c r="H33" s="13">
        <f t="shared" si="3"/>
        <v>2.56</v>
      </c>
      <c r="I33" s="11" t="s">
        <v>15</v>
      </c>
      <c r="K33" s="13"/>
    </row>
    <row r="34" spans="1:11" x14ac:dyDescent="0.2">
      <c r="A34" s="5" t="s">
        <v>64</v>
      </c>
      <c r="B34" s="5" t="s">
        <v>24</v>
      </c>
      <c r="C34" s="7">
        <v>0.2</v>
      </c>
      <c r="D34" s="2">
        <f t="shared" si="4"/>
        <v>1.8</v>
      </c>
      <c r="E34">
        <f t="shared" si="5"/>
        <v>2</v>
      </c>
      <c r="G34" s="2">
        <v>1.28</v>
      </c>
      <c r="H34" s="13">
        <f t="shared" si="3"/>
        <v>2.56</v>
      </c>
      <c r="I34" s="11" t="s">
        <v>15</v>
      </c>
      <c r="K34" s="13"/>
    </row>
    <row r="35" spans="1:11" x14ac:dyDescent="0.2">
      <c r="A35" s="3"/>
      <c r="C35" s="7"/>
      <c r="D35" s="2"/>
      <c r="G35" s="2"/>
      <c r="H35" s="13"/>
      <c r="I35" s="2"/>
      <c r="K35" s="13"/>
    </row>
    <row r="36" spans="1:11" x14ac:dyDescent="0.2">
      <c r="A36" s="3" t="s">
        <v>36</v>
      </c>
      <c r="C36" s="7"/>
      <c r="D36" s="2"/>
      <c r="G36" s="2"/>
      <c r="H36" s="13"/>
      <c r="I36" s="2"/>
      <c r="K36" s="13"/>
    </row>
    <row r="37" spans="1:11" x14ac:dyDescent="0.2">
      <c r="A37" s="5" t="s">
        <v>37</v>
      </c>
      <c r="B37" s="5" t="s">
        <v>56</v>
      </c>
      <c r="C37" s="7">
        <v>1</v>
      </c>
      <c r="D37" s="2">
        <f t="shared" si="1"/>
        <v>9</v>
      </c>
      <c r="E37">
        <f t="shared" si="2"/>
        <v>9</v>
      </c>
      <c r="F37">
        <v>9</v>
      </c>
      <c r="G37" s="2"/>
      <c r="H37" s="13">
        <f>(E37-F37)*G37</f>
        <v>0</v>
      </c>
      <c r="I37" s="11" t="s">
        <v>85</v>
      </c>
      <c r="K37" s="13"/>
    </row>
    <row r="38" spans="1:11" x14ac:dyDescent="0.2">
      <c r="A38" s="5"/>
      <c r="B38" s="5"/>
      <c r="C38" s="7"/>
      <c r="D38" s="2"/>
      <c r="G38" s="2"/>
      <c r="H38" s="13"/>
      <c r="I38" s="2"/>
      <c r="K38" s="13"/>
    </row>
    <row r="39" spans="1:11" x14ac:dyDescent="0.2">
      <c r="A39" s="3" t="s">
        <v>42</v>
      </c>
      <c r="C39" s="7"/>
      <c r="D39" s="2">
        <f t="shared" si="1"/>
        <v>0</v>
      </c>
      <c r="E39">
        <f t="shared" si="2"/>
        <v>0</v>
      </c>
      <c r="G39" s="2"/>
      <c r="H39" s="13">
        <f t="shared" ref="H39:H49" si="6">(E39-F39)*G39</f>
        <v>0</v>
      </c>
      <c r="I39" s="2"/>
      <c r="K39" s="13"/>
    </row>
    <row r="40" spans="1:11" x14ac:dyDescent="0.2">
      <c r="A40" s="5" t="s">
        <v>89</v>
      </c>
      <c r="B40" s="5" t="s">
        <v>54</v>
      </c>
      <c r="C40" s="7">
        <v>0.04</v>
      </c>
      <c r="D40" s="2">
        <f t="shared" si="1"/>
        <v>0.36</v>
      </c>
      <c r="E40">
        <f t="shared" si="2"/>
        <v>1</v>
      </c>
      <c r="G40" s="2">
        <v>31.46</v>
      </c>
      <c r="H40" s="13">
        <f t="shared" si="6"/>
        <v>31.46</v>
      </c>
      <c r="I40" s="11" t="s">
        <v>15</v>
      </c>
      <c r="K40" s="13"/>
    </row>
    <row r="41" spans="1:11" x14ac:dyDescent="0.2">
      <c r="A41" s="5" t="s">
        <v>38</v>
      </c>
      <c r="B41" s="5" t="s">
        <v>53</v>
      </c>
      <c r="C41" s="7">
        <v>0.2</v>
      </c>
      <c r="D41" s="2">
        <f t="shared" si="1"/>
        <v>1.8</v>
      </c>
      <c r="E41">
        <f t="shared" si="2"/>
        <v>2</v>
      </c>
      <c r="G41" s="2">
        <v>4.63</v>
      </c>
      <c r="H41" s="13">
        <f t="shared" si="6"/>
        <v>9.26</v>
      </c>
      <c r="I41" s="11" t="s">
        <v>15</v>
      </c>
      <c r="K41" s="13"/>
    </row>
    <row r="42" spans="1:11" x14ac:dyDescent="0.2">
      <c r="A42" s="5" t="s">
        <v>39</v>
      </c>
      <c r="B42" s="5" t="s">
        <v>14</v>
      </c>
      <c r="C42" s="12">
        <v>0.15</v>
      </c>
      <c r="D42" s="2">
        <f t="shared" si="1"/>
        <v>1.3499999999999999</v>
      </c>
      <c r="E42">
        <f t="shared" si="2"/>
        <v>2</v>
      </c>
      <c r="G42" s="2">
        <v>48.48</v>
      </c>
      <c r="H42" s="13">
        <f t="shared" si="6"/>
        <v>96.96</v>
      </c>
      <c r="I42" s="11" t="s">
        <v>15</v>
      </c>
      <c r="K42" s="13"/>
    </row>
    <row r="43" spans="1:11" x14ac:dyDescent="0.2">
      <c r="A43" s="5" t="s">
        <v>51</v>
      </c>
      <c r="B43" s="5" t="s">
        <v>55</v>
      </c>
      <c r="C43" s="7">
        <v>0.04</v>
      </c>
      <c r="D43" s="2">
        <f t="shared" si="1"/>
        <v>0.36</v>
      </c>
      <c r="E43">
        <f t="shared" si="2"/>
        <v>1</v>
      </c>
      <c r="G43" s="2">
        <v>61.18</v>
      </c>
      <c r="H43" s="13">
        <f t="shared" si="6"/>
        <v>61.18</v>
      </c>
      <c r="I43" s="11" t="s">
        <v>15</v>
      </c>
      <c r="K43" s="13"/>
    </row>
    <row r="44" spans="1:11" x14ac:dyDescent="0.2">
      <c r="A44" s="5" t="s">
        <v>94</v>
      </c>
      <c r="B44" s="5" t="s">
        <v>5</v>
      </c>
      <c r="C44" s="7"/>
      <c r="D44" s="2"/>
      <c r="E44">
        <v>1</v>
      </c>
      <c r="G44" s="2">
        <v>30</v>
      </c>
      <c r="H44" s="13">
        <f t="shared" si="6"/>
        <v>30</v>
      </c>
      <c r="I44" s="11" t="s">
        <v>15</v>
      </c>
      <c r="K44" s="13"/>
    </row>
    <row r="45" spans="1:11" x14ac:dyDescent="0.2">
      <c r="A45" s="3" t="s">
        <v>43</v>
      </c>
      <c r="C45" s="7"/>
      <c r="D45" s="2">
        <f t="shared" si="1"/>
        <v>0</v>
      </c>
      <c r="E45">
        <f t="shared" si="2"/>
        <v>0</v>
      </c>
      <c r="G45" s="2"/>
      <c r="H45" s="13">
        <f t="shared" si="6"/>
        <v>0</v>
      </c>
      <c r="I45" s="2"/>
    </row>
    <row r="46" spans="1:11" x14ac:dyDescent="0.2">
      <c r="A46" s="5" t="s">
        <v>44</v>
      </c>
      <c r="B46" s="5" t="s">
        <v>52</v>
      </c>
      <c r="C46" s="7">
        <v>0.4</v>
      </c>
      <c r="D46" s="2">
        <f t="shared" si="1"/>
        <v>3.6</v>
      </c>
      <c r="E46">
        <f t="shared" si="2"/>
        <v>4</v>
      </c>
      <c r="G46" s="2">
        <v>6</v>
      </c>
      <c r="H46" s="13">
        <f t="shared" si="6"/>
        <v>24</v>
      </c>
      <c r="I46" s="11" t="s">
        <v>15</v>
      </c>
      <c r="J46" s="5"/>
    </row>
    <row r="47" spans="1:11" x14ac:dyDescent="0.2">
      <c r="A47" s="5" t="s">
        <v>45</v>
      </c>
      <c r="B47" s="5" t="s">
        <v>53</v>
      </c>
      <c r="C47" s="7">
        <v>0.2</v>
      </c>
      <c r="D47" s="2">
        <f t="shared" si="1"/>
        <v>1.8</v>
      </c>
      <c r="E47">
        <f t="shared" si="2"/>
        <v>2</v>
      </c>
      <c r="G47" s="2">
        <v>5</v>
      </c>
      <c r="H47" s="13">
        <f t="shared" si="6"/>
        <v>10</v>
      </c>
      <c r="I47" s="11" t="s">
        <v>15</v>
      </c>
      <c r="J47" s="5"/>
    </row>
    <row r="48" spans="1:11" x14ac:dyDescent="0.2">
      <c r="A48" s="5" t="s">
        <v>46</v>
      </c>
      <c r="B48" s="5" t="s">
        <v>5</v>
      </c>
      <c r="C48" s="7">
        <v>4</v>
      </c>
      <c r="D48" s="2">
        <f t="shared" si="1"/>
        <v>36</v>
      </c>
      <c r="E48">
        <f t="shared" si="2"/>
        <v>36</v>
      </c>
      <c r="G48" s="2">
        <v>0.48</v>
      </c>
      <c r="H48" s="13">
        <f t="shared" si="6"/>
        <v>17.28</v>
      </c>
      <c r="I48" s="11" t="s">
        <v>15</v>
      </c>
      <c r="J48" s="5"/>
    </row>
    <row r="49" spans="1:10" x14ac:dyDescent="0.2">
      <c r="A49" s="5" t="s">
        <v>47</v>
      </c>
      <c r="B49" s="5" t="s">
        <v>48</v>
      </c>
      <c r="C49" s="7">
        <v>0.125</v>
      </c>
      <c r="D49" s="2">
        <f t="shared" si="1"/>
        <v>1.125</v>
      </c>
      <c r="E49">
        <f t="shared" si="2"/>
        <v>2</v>
      </c>
      <c r="G49" s="2">
        <v>7.48</v>
      </c>
      <c r="H49" s="13">
        <f t="shared" si="6"/>
        <v>14.96</v>
      </c>
      <c r="I49" s="11" t="s">
        <v>15</v>
      </c>
      <c r="J49" s="5"/>
    </row>
    <row r="50" spans="1:10" x14ac:dyDescent="0.2">
      <c r="A50" s="5"/>
      <c r="C50" s="7"/>
      <c r="D50" s="2"/>
      <c r="G50" s="2"/>
      <c r="H50" s="13"/>
      <c r="I50" s="2"/>
      <c r="J50" s="5"/>
    </row>
    <row r="51" spans="1:10" x14ac:dyDescent="0.2">
      <c r="A51" s="3" t="s">
        <v>57</v>
      </c>
      <c r="C51" s="7"/>
      <c r="D51" s="2"/>
      <c r="G51" s="2"/>
      <c r="H51" s="13"/>
      <c r="I51" s="2"/>
      <c r="J51" s="5"/>
    </row>
    <row r="52" spans="1:10" x14ac:dyDescent="0.2">
      <c r="A52" s="5" t="s">
        <v>58</v>
      </c>
      <c r="B52" s="5" t="s">
        <v>28</v>
      </c>
      <c r="C52" s="7">
        <v>0.1</v>
      </c>
      <c r="D52" s="2">
        <f t="shared" si="1"/>
        <v>0.9</v>
      </c>
      <c r="E52">
        <f t="shared" si="2"/>
        <v>1</v>
      </c>
      <c r="F52">
        <v>1</v>
      </c>
      <c r="G52" s="2">
        <v>4</v>
      </c>
      <c r="H52" s="13">
        <f>(E52-F52)*G52</f>
        <v>0</v>
      </c>
      <c r="I52" s="11" t="s">
        <v>85</v>
      </c>
    </row>
    <row r="53" spans="1:10" x14ac:dyDescent="0.2">
      <c r="A53" s="5" t="s">
        <v>59</v>
      </c>
      <c r="B53" s="5" t="s">
        <v>5</v>
      </c>
      <c r="C53" s="7">
        <v>0.08</v>
      </c>
      <c r="D53" s="2">
        <f t="shared" si="1"/>
        <v>0.72</v>
      </c>
      <c r="E53">
        <f t="shared" si="2"/>
        <v>1</v>
      </c>
      <c r="G53" s="2">
        <v>4.24</v>
      </c>
      <c r="H53" s="13">
        <f>(E53-F53)*G53</f>
        <v>4.24</v>
      </c>
      <c r="I53" s="11" t="s">
        <v>15</v>
      </c>
    </row>
    <row r="54" spans="1:10" x14ac:dyDescent="0.2">
      <c r="A54" s="5" t="s">
        <v>90</v>
      </c>
      <c r="B54" s="5" t="s">
        <v>5</v>
      </c>
      <c r="C54" s="7">
        <v>0.05</v>
      </c>
      <c r="D54" s="2">
        <f t="shared" ref="D54" si="7">C54*$B$3</f>
        <v>0.45</v>
      </c>
      <c r="E54">
        <f t="shared" ref="E54" si="8">ROUNDUP(C54*$B$3,0)</f>
        <v>1</v>
      </c>
      <c r="G54" s="2">
        <v>5</v>
      </c>
      <c r="H54" s="13">
        <f>(E54-F54)*G54</f>
        <v>5</v>
      </c>
      <c r="I54" s="11" t="s">
        <v>15</v>
      </c>
    </row>
    <row r="55" spans="1:10" x14ac:dyDescent="0.2">
      <c r="A55" s="5" t="s">
        <v>91</v>
      </c>
      <c r="B55" s="5" t="s">
        <v>5</v>
      </c>
      <c r="C55" s="7">
        <v>1</v>
      </c>
      <c r="D55" s="2">
        <f t="shared" ref="D55" si="9">C55*$B$3</f>
        <v>9</v>
      </c>
      <c r="E55">
        <f t="shared" ref="E55" si="10">ROUNDUP(C55*$B$3,0)</f>
        <v>9</v>
      </c>
      <c r="F55">
        <v>9</v>
      </c>
      <c r="G55" s="11">
        <v>1</v>
      </c>
      <c r="H55" s="13">
        <f>(E55-F55)*G55</f>
        <v>0</v>
      </c>
      <c r="I55" s="11" t="s">
        <v>85</v>
      </c>
    </row>
    <row r="56" spans="1:10" x14ac:dyDescent="0.2">
      <c r="A56" s="3" t="s">
        <v>13</v>
      </c>
    </row>
    <row r="57" spans="1:10" x14ac:dyDescent="0.2">
      <c r="A57" s="3" t="s">
        <v>49</v>
      </c>
      <c r="B57" s="5"/>
      <c r="C57" s="7"/>
      <c r="D57" s="2"/>
      <c r="G57" s="2"/>
      <c r="H57" s="2"/>
      <c r="I57" s="11"/>
      <c r="J57" s="5"/>
    </row>
    <row r="58" spans="1:10" x14ac:dyDescent="0.2">
      <c r="A58" s="5" t="s">
        <v>50</v>
      </c>
      <c r="B58" s="5" t="s">
        <v>5</v>
      </c>
      <c r="C58" s="7"/>
      <c r="D58" s="2"/>
      <c r="E58">
        <v>8</v>
      </c>
      <c r="F58">
        <v>8</v>
      </c>
      <c r="G58" s="2">
        <v>5.25</v>
      </c>
      <c r="H58" s="13">
        <f>(E58-F58)*G58</f>
        <v>0</v>
      </c>
      <c r="I58" s="11" t="s">
        <v>83</v>
      </c>
      <c r="J58" s="5"/>
    </row>
    <row r="59" spans="1:10" x14ac:dyDescent="0.2">
      <c r="A59" s="24" t="s">
        <v>87</v>
      </c>
      <c r="B59" s="24" t="s">
        <v>63</v>
      </c>
      <c r="C59" s="9"/>
      <c r="D59" s="4"/>
      <c r="E59" s="1">
        <v>1</v>
      </c>
      <c r="F59" s="1">
        <v>1</v>
      </c>
      <c r="G59" s="4">
        <v>7</v>
      </c>
      <c r="H59" s="13">
        <f>(E59-F59)*G59</f>
        <v>0</v>
      </c>
      <c r="I59" s="25" t="s">
        <v>85</v>
      </c>
    </row>
    <row r="60" spans="1:10" x14ac:dyDescent="0.2">
      <c r="G60" s="2"/>
      <c r="H60" s="2"/>
    </row>
    <row r="61" spans="1:10" x14ac:dyDescent="0.2">
      <c r="E61" t="s">
        <v>10</v>
      </c>
      <c r="G61" s="2"/>
      <c r="H61" s="13">
        <f>SUM(H7:H59)</f>
        <v>434.8</v>
      </c>
      <c r="I61" s="2"/>
    </row>
    <row r="62" spans="1:10" x14ac:dyDescent="0.2">
      <c r="B62" s="2"/>
      <c r="E62" t="s">
        <v>21</v>
      </c>
      <c r="G62" s="2"/>
      <c r="H62" s="13">
        <f>H61*0.075</f>
        <v>32.61</v>
      </c>
      <c r="I62" s="2"/>
    </row>
    <row r="63" spans="1:10" x14ac:dyDescent="0.2">
      <c r="E63" t="s">
        <v>10</v>
      </c>
      <c r="H63" s="13">
        <f>H62+H61</f>
        <v>467.41</v>
      </c>
      <c r="I63" s="2"/>
    </row>
    <row r="64" spans="1:10" x14ac:dyDescent="0.2">
      <c r="E64" s="5" t="s">
        <v>69</v>
      </c>
      <c r="F64" s="15">
        <v>20</v>
      </c>
      <c r="H64" s="13">
        <f>F64*B2</f>
        <v>480</v>
      </c>
      <c r="I64" s="2"/>
    </row>
    <row r="65" spans="1:9" x14ac:dyDescent="0.2">
      <c r="E65" s="5"/>
      <c r="I65" s="2"/>
    </row>
    <row r="66" spans="1:9" x14ac:dyDescent="0.2">
      <c r="I66" s="2"/>
    </row>
    <row r="67" spans="1:9" x14ac:dyDescent="0.2">
      <c r="A67" s="3"/>
      <c r="C67" s="7"/>
      <c r="D67" s="2"/>
      <c r="G67" s="2"/>
      <c r="H67" s="2"/>
      <c r="I67" s="2"/>
    </row>
    <row r="68" spans="1:9" x14ac:dyDescent="0.2">
      <c r="C68" s="7"/>
      <c r="D68" s="2"/>
      <c r="G68" s="2"/>
      <c r="H68" s="2"/>
      <c r="I68" s="2"/>
    </row>
    <row r="69" spans="1:9" x14ac:dyDescent="0.2">
      <c r="C69" s="7"/>
      <c r="D69" s="2"/>
      <c r="G69" s="2"/>
      <c r="H69" s="2"/>
      <c r="I69" s="2"/>
    </row>
    <row r="70" spans="1:9" x14ac:dyDescent="0.2">
      <c r="C70" s="7"/>
      <c r="D70" s="2"/>
      <c r="G70" s="2"/>
      <c r="H70" s="2"/>
      <c r="I70" s="2"/>
    </row>
  </sheetData>
  <mergeCells count="2">
    <mergeCell ref="C4:E4"/>
    <mergeCell ref="A1:K1"/>
  </mergeCells>
  <phoneticPr fontId="0" type="noConversion"/>
  <pageMargins left="0.75" right="0.75" top="1" bottom="1" header="0.5" footer="0.5"/>
  <pageSetup fitToHeight="10" orientation="portrait" r:id="rId1"/>
  <headerFooter alignWithMargins="0">
    <oddHeader>&amp;LMichael Spiess&amp;R&amp;D</oddHeader>
    <oddFooter>&amp;L&amp;F&amp;R&amp;P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F3A6D-8B87-4717-BB93-881FC03632C2}">
  <dimension ref="A1:F62"/>
  <sheetViews>
    <sheetView topLeftCell="A14" workbookViewId="0">
      <selection sqref="A1:F39"/>
    </sheetView>
  </sheetViews>
  <sheetFormatPr defaultRowHeight="12.75" x14ac:dyDescent="0.2"/>
  <cols>
    <col min="1" max="1" width="13.140625" bestFit="1" customWidth="1"/>
    <col min="2" max="2" width="5.28515625" bestFit="1" customWidth="1"/>
    <col min="3" max="3" width="4.28515625" bestFit="1" customWidth="1"/>
    <col min="4" max="4" width="7.140625" bestFit="1" customWidth="1"/>
    <col min="5" max="5" width="27.42578125" bestFit="1" customWidth="1"/>
    <col min="6" max="6" width="4.140625" customWidth="1"/>
  </cols>
  <sheetData>
    <row r="1" spans="1:6" x14ac:dyDescent="0.2">
      <c r="A1" s="29" t="s">
        <v>77</v>
      </c>
      <c r="B1" s="29"/>
      <c r="C1" s="29"/>
      <c r="D1" s="29"/>
      <c r="E1" s="29"/>
    </row>
    <row r="3" spans="1:6" x14ac:dyDescent="0.2">
      <c r="A3" s="5" t="s">
        <v>78</v>
      </c>
      <c r="B3" s="5" t="s">
        <v>80</v>
      </c>
      <c r="C3" s="5" t="s">
        <v>81</v>
      </c>
      <c r="D3" s="5" t="s">
        <v>88</v>
      </c>
      <c r="E3" s="5" t="s">
        <v>79</v>
      </c>
    </row>
    <row r="4" spans="1:6" x14ac:dyDescent="0.2">
      <c r="A4" s="23" t="str">
        <f>TRIM(Sheet1!I29)</f>
        <v>Modesto Steel</v>
      </c>
      <c r="B4" s="23">
        <f>Sheet1!F29</f>
        <v>0</v>
      </c>
      <c r="C4">
        <f>Sheet1!E29-Sheet1!F29</f>
        <v>1</v>
      </c>
      <c r="D4" t="str">
        <f>Sheet1!B29</f>
        <v>12'</v>
      </c>
      <c r="E4" t="str">
        <f>Sheet1!A29</f>
        <v>1/4" x1" AL Bar</v>
      </c>
      <c r="F4" s="26"/>
    </row>
    <row r="5" spans="1:6" x14ac:dyDescent="0.2">
      <c r="A5" s="23" t="str">
        <f>TRIM(Sheet1!I12)</f>
        <v>Mike</v>
      </c>
      <c r="B5" s="23">
        <f>Sheet1!F12</f>
        <v>1</v>
      </c>
      <c r="C5">
        <f>Sheet1!E12-Sheet1!F12</f>
        <v>0</v>
      </c>
      <c r="D5" t="str">
        <f>Sheet1!B12</f>
        <v>100 pk</v>
      </c>
      <c r="E5" t="str">
        <f>Sheet1!A12</f>
        <v>NM Staples</v>
      </c>
      <c r="F5" s="26"/>
    </row>
    <row r="6" spans="1:6" x14ac:dyDescent="0.2">
      <c r="A6" s="23" t="str">
        <f>TRIM(Sheet1!I13)</f>
        <v>Mike</v>
      </c>
      <c r="B6" s="23">
        <f>Sheet1!F13</f>
        <v>1</v>
      </c>
      <c r="C6">
        <f>Sheet1!E13-Sheet1!F13</f>
        <v>0</v>
      </c>
      <c r="D6" t="str">
        <f>Sheet1!B13</f>
        <v>100 pk</v>
      </c>
      <c r="E6" t="str">
        <f>Sheet1!A13</f>
        <v>Wire Nuts</v>
      </c>
      <c r="F6" s="26"/>
    </row>
    <row r="7" spans="1:6" x14ac:dyDescent="0.2">
      <c r="A7" s="23" t="str">
        <f>TRIM(Sheet1!I15)</f>
        <v>Mike</v>
      </c>
      <c r="B7" s="23">
        <f>Sheet1!F15</f>
        <v>0</v>
      </c>
      <c r="C7">
        <f>Sheet1!E15-Sheet1!F15</f>
        <v>0</v>
      </c>
      <c r="D7">
        <f>Sheet1!B15</f>
        <v>0</v>
      </c>
      <c r="E7" t="str">
        <f>Sheet1!A15</f>
        <v>Troubleshooting</v>
      </c>
      <c r="F7" s="26"/>
    </row>
    <row r="8" spans="1:6" x14ac:dyDescent="0.2">
      <c r="A8" s="23" t="str">
        <f>TRIM(Sheet1!I19)</f>
        <v>Mike</v>
      </c>
      <c r="B8" s="23">
        <f>Sheet1!F19</f>
        <v>3</v>
      </c>
      <c r="C8">
        <f>Sheet1!E19-Sheet1!F19</f>
        <v>0</v>
      </c>
      <c r="D8" t="str">
        <f>Sheet1!B19</f>
        <v>8'</v>
      </c>
      <c r="E8" t="str">
        <f>Sheet1!A19</f>
        <v xml:space="preserve">1x4 #2 Pine </v>
      </c>
      <c r="F8" s="26"/>
    </row>
    <row r="9" spans="1:6" x14ac:dyDescent="0.2">
      <c r="A9" s="23" t="str">
        <f>TRIM(Sheet1!I20)</f>
        <v>Mike</v>
      </c>
      <c r="B9" s="23">
        <f>Sheet1!F20</f>
        <v>1</v>
      </c>
      <c r="C9">
        <f>Sheet1!E20-Sheet1!F20</f>
        <v>0</v>
      </c>
      <c r="D9" t="str">
        <f>Sheet1!B20</f>
        <v>bottle</v>
      </c>
      <c r="E9" t="str">
        <f>Sheet1!A20</f>
        <v>Wood Glue</v>
      </c>
      <c r="F9" s="26"/>
    </row>
    <row r="10" spans="1:6" x14ac:dyDescent="0.2">
      <c r="A10" s="23" t="str">
        <f>TRIM(Sheet1!I21)</f>
        <v>Mike</v>
      </c>
      <c r="B10" s="23">
        <f>Sheet1!F21</f>
        <v>1</v>
      </c>
      <c r="C10">
        <f>Sheet1!E21-Sheet1!F21</f>
        <v>0</v>
      </c>
      <c r="D10" t="str">
        <f>Sheet1!B21</f>
        <v>1 lb.</v>
      </c>
      <c r="E10" t="str">
        <f>Sheet1!A21</f>
        <v>Nails</v>
      </c>
      <c r="F10" s="26"/>
    </row>
    <row r="11" spans="1:6" x14ac:dyDescent="0.2">
      <c r="A11" s="23" t="str">
        <f>TRIM(Sheet1!I26)</f>
        <v>Mike</v>
      </c>
      <c r="B11" s="23">
        <f>Sheet1!F26</f>
        <v>3</v>
      </c>
      <c r="C11">
        <f>Sheet1!E26-Sheet1!F26</f>
        <v>0</v>
      </c>
      <c r="D11" t="str">
        <f>Sheet1!B26</f>
        <v>4 pk</v>
      </c>
      <c r="E11" t="str">
        <f>Sheet1!A26</f>
        <v>120 Grit Sandpaper</v>
      </c>
      <c r="F11" s="26"/>
    </row>
    <row r="12" spans="1:6" x14ac:dyDescent="0.2">
      <c r="A12" s="23" t="str">
        <f>TRIM(Sheet1!I30)</f>
        <v>Mike</v>
      </c>
      <c r="B12" s="23">
        <f>Sheet1!F30</f>
        <v>1</v>
      </c>
      <c r="C12">
        <f>Sheet1!E30-Sheet1!F30</f>
        <v>0</v>
      </c>
      <c r="D12" t="str">
        <f>Sheet1!B30</f>
        <v>12'</v>
      </c>
      <c r="E12" t="str">
        <f>Sheet1!A30</f>
        <v>1/8 x 1 CR</v>
      </c>
      <c r="F12" s="26"/>
    </row>
    <row r="13" spans="1:6" x14ac:dyDescent="0.2">
      <c r="A13" s="23" t="str">
        <f>TRIM(Sheet1!I37)</f>
        <v>Mike</v>
      </c>
      <c r="B13" s="23">
        <f>Sheet1!F37</f>
        <v>9</v>
      </c>
      <c r="C13">
        <f>Sheet1!E37-Sheet1!F37</f>
        <v>0</v>
      </c>
      <c r="D13" t="str">
        <f>Sheet1!B37</f>
        <v>Scrap</v>
      </c>
      <c r="E13" t="str">
        <f>Sheet1!A37</f>
        <v>26 ga Sheetmetal</v>
      </c>
      <c r="F13" s="26"/>
    </row>
    <row r="14" spans="1:6" x14ac:dyDescent="0.2">
      <c r="A14" s="23" t="str">
        <f>TRIM(Sheet1!I52)</f>
        <v>Mike</v>
      </c>
      <c r="B14" s="23">
        <f>Sheet1!F52</f>
        <v>1</v>
      </c>
      <c r="C14">
        <f>Sheet1!E52-Sheet1!F52</f>
        <v>0</v>
      </c>
      <c r="D14" t="str">
        <f>Sheet1!B52</f>
        <v>20'</v>
      </c>
      <c r="E14" t="str">
        <f>Sheet1!A52</f>
        <v>1/4" HR Round</v>
      </c>
      <c r="F14" s="26"/>
    </row>
    <row r="15" spans="1:6" x14ac:dyDescent="0.2">
      <c r="A15" s="23" t="str">
        <f>TRIM(Sheet1!I55)</f>
        <v>Mike</v>
      </c>
      <c r="B15" s="23">
        <f>Sheet1!F55</f>
        <v>9</v>
      </c>
      <c r="C15">
        <f>Sheet1!E55-Sheet1!F55</f>
        <v>0</v>
      </c>
      <c r="D15" t="str">
        <f>Sheet1!B55</f>
        <v>each</v>
      </c>
      <c r="E15" t="str">
        <f>Sheet1!A55</f>
        <v>Emery Cloth</v>
      </c>
      <c r="F15" s="26"/>
    </row>
    <row r="16" spans="1:6" x14ac:dyDescent="0.2">
      <c r="A16" s="23" t="str">
        <f>TRIM(Sheet1!I59)</f>
        <v>Mike</v>
      </c>
      <c r="B16" s="23">
        <f>Sheet1!F59</f>
        <v>1</v>
      </c>
      <c r="C16">
        <f>Sheet1!E59-Sheet1!F59</f>
        <v>0</v>
      </c>
      <c r="D16" t="str">
        <f>Sheet1!B59</f>
        <v>1 lb</v>
      </c>
      <c r="E16" t="str">
        <f>Sheet1!A59</f>
        <v>3" Deck Screws</v>
      </c>
      <c r="F16" s="26"/>
    </row>
    <row r="17" spans="1:6" x14ac:dyDescent="0.2">
      <c r="A17" s="23" t="str">
        <f>TRIM(Sheet1!I8)</f>
        <v>HD</v>
      </c>
      <c r="B17" s="23">
        <f>Sheet1!F8</f>
        <v>0</v>
      </c>
      <c r="C17">
        <f>Sheet1!E8-Sheet1!F8</f>
        <v>27</v>
      </c>
      <c r="D17" t="str">
        <f>Sheet1!B8</f>
        <v>each</v>
      </c>
      <c r="E17" t="str">
        <f>Sheet1!A8</f>
        <v>Plastic Box</v>
      </c>
      <c r="F17" s="26"/>
    </row>
    <row r="18" spans="1:6" x14ac:dyDescent="0.2">
      <c r="A18" s="23" t="str">
        <f>TRIM(Sheet1!I9)</f>
        <v>HD</v>
      </c>
      <c r="B18" s="23">
        <f>Sheet1!F9</f>
        <v>0</v>
      </c>
      <c r="C18">
        <f>Sheet1!E9-Sheet1!F9</f>
        <v>3</v>
      </c>
      <c r="D18" t="str">
        <f>Sheet1!B9</f>
        <v>each</v>
      </c>
      <c r="E18" t="str">
        <f>Sheet1!A9</f>
        <v>2x4x8' Fir</v>
      </c>
      <c r="F18" s="26"/>
    </row>
    <row r="19" spans="1:6" x14ac:dyDescent="0.2">
      <c r="A19" s="23" t="str">
        <f>TRIM(Sheet1!I10)</f>
        <v>HD</v>
      </c>
      <c r="B19" s="23">
        <f>Sheet1!F10</f>
        <v>0</v>
      </c>
      <c r="C19">
        <f>Sheet1!E10-Sheet1!F10</f>
        <v>1</v>
      </c>
      <c r="D19" t="str">
        <f>Sheet1!B10</f>
        <v>10 pk</v>
      </c>
      <c r="E19" t="str">
        <f>Sheet1!A10</f>
        <v>switch</v>
      </c>
      <c r="F19" s="26"/>
    </row>
    <row r="20" spans="1:6" x14ac:dyDescent="0.2">
      <c r="A20" s="23" t="str">
        <f>TRIM(Sheet1!I11)</f>
        <v>HD</v>
      </c>
      <c r="B20" s="23">
        <f>Sheet1!F11</f>
        <v>0</v>
      </c>
      <c r="C20">
        <f>Sheet1!E11-Sheet1!F11</f>
        <v>1</v>
      </c>
      <c r="D20" t="str">
        <f>Sheet1!B11</f>
        <v xml:space="preserve">10 pk </v>
      </c>
      <c r="E20" t="str">
        <f>Sheet1!A11</f>
        <v>DR</v>
      </c>
      <c r="F20" s="26"/>
    </row>
    <row r="21" spans="1:6" x14ac:dyDescent="0.2">
      <c r="A21" s="23" t="str">
        <f>TRIM(Sheet1!I22)</f>
        <v>HD</v>
      </c>
      <c r="B21" s="23">
        <f>Sheet1!F22</f>
        <v>0</v>
      </c>
      <c r="C21">
        <f>Sheet1!E22-Sheet1!F22</f>
        <v>1</v>
      </c>
      <c r="D21" t="str">
        <f>Sheet1!B22</f>
        <v>1 lb.</v>
      </c>
      <c r="E21" t="str">
        <f>Sheet1!A22</f>
        <v>1 x 1/4" course Drywall Screws</v>
      </c>
      <c r="F21" s="26"/>
    </row>
    <row r="22" spans="1:6" x14ac:dyDescent="0.2">
      <c r="A22" s="23" t="str">
        <f>TRIM(Sheet1!I25)</f>
        <v>HD</v>
      </c>
      <c r="B22" s="23">
        <f>Sheet1!F25</f>
        <v>0</v>
      </c>
      <c r="C22">
        <f>Sheet1!E25-Sheet1!F25</f>
        <v>9</v>
      </c>
      <c r="D22" t="str">
        <f>Sheet1!B25</f>
        <v>6'</v>
      </c>
      <c r="E22" t="str">
        <f>Sheet1!A25</f>
        <v>1x6 cedar Fence Boards</v>
      </c>
      <c r="F22" s="26"/>
    </row>
    <row r="23" spans="1:6" x14ac:dyDescent="0.2">
      <c r="A23" s="23" t="str">
        <f>TRIM(Sheet1!I31)</f>
        <v>HD</v>
      </c>
      <c r="B23" s="23">
        <f>Sheet1!F31</f>
        <v>0</v>
      </c>
      <c r="C23">
        <f>Sheet1!E31-Sheet1!F31</f>
        <v>1</v>
      </c>
      <c r="D23" t="str">
        <f>Sheet1!B31</f>
        <v>100 pk</v>
      </c>
      <c r="E23" t="str">
        <f>Sheet1!A31</f>
        <v>1/8" Pop Rivet</v>
      </c>
      <c r="F23" s="26"/>
    </row>
    <row r="24" spans="1:6" x14ac:dyDescent="0.2">
      <c r="A24" s="23" t="str">
        <f>TRIM(Sheet1!I32)</f>
        <v>HD</v>
      </c>
      <c r="B24" s="23">
        <f>Sheet1!F32</f>
        <v>0</v>
      </c>
      <c r="C24">
        <f>Sheet1!E32-Sheet1!F32</f>
        <v>3</v>
      </c>
      <c r="D24" t="str">
        <f>Sheet1!B32</f>
        <v>4 pk</v>
      </c>
      <c r="E24" t="str">
        <f>Sheet1!A32</f>
        <v>Wing Nut 1/4" NC</v>
      </c>
      <c r="F24" s="26"/>
    </row>
    <row r="25" spans="1:6" x14ac:dyDescent="0.2">
      <c r="A25" s="23" t="str">
        <f>TRIM(Sheet1!I33)</f>
        <v>HD</v>
      </c>
      <c r="B25" s="23">
        <f>Sheet1!F33</f>
        <v>0</v>
      </c>
      <c r="C25">
        <f>Sheet1!E33-Sheet1!F33</f>
        <v>2</v>
      </c>
      <c r="D25" t="str">
        <f>Sheet1!B33</f>
        <v>5 pk</v>
      </c>
      <c r="E25" t="str">
        <f>Sheet1!A33</f>
        <v>1/4" x 1 Machine Screw</v>
      </c>
      <c r="F25" s="26"/>
    </row>
    <row r="26" spans="1:6" x14ac:dyDescent="0.2">
      <c r="A26" s="23" t="str">
        <f>TRIM(Sheet1!I34)</f>
        <v>HD</v>
      </c>
      <c r="B26" s="23">
        <f>Sheet1!F34</f>
        <v>0</v>
      </c>
      <c r="C26">
        <f>Sheet1!E34-Sheet1!F34</f>
        <v>2</v>
      </c>
      <c r="D26" t="str">
        <f>Sheet1!B34</f>
        <v>6 pk</v>
      </c>
      <c r="E26" t="str">
        <f>Sheet1!A34</f>
        <v>1/4" Washer</v>
      </c>
      <c r="F26" s="26"/>
    </row>
    <row r="27" spans="1:6" x14ac:dyDescent="0.2">
      <c r="A27" s="23" t="str">
        <f>TRIM(Sheet1!I40)</f>
        <v>HD</v>
      </c>
      <c r="B27" s="23">
        <f>Sheet1!F40</f>
        <v>0</v>
      </c>
      <c r="C27">
        <f>Sheet1!E40-Sheet1!F40</f>
        <v>1</v>
      </c>
      <c r="D27" t="str">
        <f>Sheet1!B40</f>
        <v>100'</v>
      </c>
      <c r="E27" t="str">
        <f>Sheet1!A40</f>
        <v>1/2" PEX</v>
      </c>
      <c r="F27" s="26"/>
    </row>
    <row r="28" spans="1:6" x14ac:dyDescent="0.2">
      <c r="A28" s="23" t="str">
        <f>TRIM(Sheet1!I41)</f>
        <v>HD</v>
      </c>
      <c r="B28" s="23">
        <f>Sheet1!F41</f>
        <v>0</v>
      </c>
      <c r="C28">
        <f>Sheet1!E41-Sheet1!F41</f>
        <v>2</v>
      </c>
      <c r="D28" t="str">
        <f>Sheet1!B41</f>
        <v>15 pk</v>
      </c>
      <c r="E28" t="str">
        <f>Sheet1!A41</f>
        <v>1/2" PEX Tee</v>
      </c>
      <c r="F28" s="26"/>
    </row>
    <row r="29" spans="1:6" x14ac:dyDescent="0.2">
      <c r="A29" s="23" t="str">
        <f>TRIM(Sheet1!I42)</f>
        <v>HD</v>
      </c>
      <c r="B29" s="23">
        <f>Sheet1!F42</f>
        <v>0</v>
      </c>
      <c r="C29">
        <f>Sheet1!E42-Sheet1!F42</f>
        <v>2</v>
      </c>
      <c r="D29" t="str">
        <f>Sheet1!B42</f>
        <v xml:space="preserve">20' </v>
      </c>
      <c r="E29" t="str">
        <f>Sheet1!A42</f>
        <v>1/2" PEX MA</v>
      </c>
      <c r="F29" s="26"/>
    </row>
    <row r="30" spans="1:6" x14ac:dyDescent="0.2">
      <c r="A30" s="23" t="str">
        <f>TRIM(Sheet1!I43)</f>
        <v>HD</v>
      </c>
      <c r="B30" s="23">
        <f>Sheet1!F43</f>
        <v>0</v>
      </c>
      <c r="C30">
        <f>Sheet1!E43-Sheet1!F43</f>
        <v>1</v>
      </c>
      <c r="D30" t="str">
        <f>Sheet1!B43</f>
        <v>100 PK</v>
      </c>
      <c r="E30" t="str">
        <f>Sheet1!A43</f>
        <v>1/2" PEX Rings</v>
      </c>
      <c r="F30" s="26"/>
    </row>
    <row r="31" spans="1:6" x14ac:dyDescent="0.2">
      <c r="A31" s="23" t="str">
        <f>TRIM(Sheet1!I44)</f>
        <v>HD</v>
      </c>
      <c r="B31" s="23">
        <f>Sheet1!F44</f>
        <v>0</v>
      </c>
      <c r="C31">
        <f>Sheet1!E44-Sheet1!F44</f>
        <v>1</v>
      </c>
      <c r="D31" t="str">
        <f>Sheet1!B44</f>
        <v>each</v>
      </c>
      <c r="E31" t="str">
        <f>Sheet1!A44</f>
        <v>Crimp Removal Tool</v>
      </c>
      <c r="F31" s="26"/>
    </row>
    <row r="32" spans="1:6" x14ac:dyDescent="0.2">
      <c r="A32" s="23" t="str">
        <f>TRIM(Sheet1!I46)</f>
        <v>HD</v>
      </c>
      <c r="B32" s="23">
        <f>Sheet1!F46</f>
        <v>0</v>
      </c>
      <c r="C32">
        <f>Sheet1!E46-Sheet1!F46</f>
        <v>4</v>
      </c>
      <c r="D32" t="str">
        <f>Sheet1!B46</f>
        <v>10'</v>
      </c>
      <c r="E32" t="str">
        <f>Sheet1!A46</f>
        <v>1/2" Schedule 40 PVC</v>
      </c>
      <c r="F32" s="26"/>
    </row>
    <row r="33" spans="1:6" x14ac:dyDescent="0.2">
      <c r="A33" s="23" t="str">
        <f>TRIM(Sheet1!I47)</f>
        <v>HD</v>
      </c>
      <c r="B33" s="23">
        <f>Sheet1!F47</f>
        <v>0</v>
      </c>
      <c r="C33">
        <f>Sheet1!E47-Sheet1!F47</f>
        <v>2</v>
      </c>
      <c r="D33" t="str">
        <f>Sheet1!B47</f>
        <v>15 pk</v>
      </c>
      <c r="E33" t="str">
        <f>Sheet1!A47</f>
        <v>1/2" SSS PVC TEE</v>
      </c>
      <c r="F33" s="26"/>
    </row>
    <row r="34" spans="1:6" x14ac:dyDescent="0.2">
      <c r="A34" s="23" t="str">
        <f>TRIM(Sheet1!I48)</f>
        <v>HD</v>
      </c>
      <c r="B34" s="23">
        <f>Sheet1!F48</f>
        <v>0</v>
      </c>
      <c r="C34">
        <f>Sheet1!E48-Sheet1!F48</f>
        <v>36</v>
      </c>
      <c r="D34" t="str">
        <f>Sheet1!B48</f>
        <v>each</v>
      </c>
      <c r="E34" t="str">
        <f>Sheet1!A48</f>
        <v>1/2" S PVC CAP</v>
      </c>
      <c r="F34" s="26"/>
    </row>
    <row r="35" spans="1:6" x14ac:dyDescent="0.2">
      <c r="A35" s="23" t="str">
        <f>TRIM(Sheet1!I49)</f>
        <v>HD</v>
      </c>
      <c r="B35" s="23">
        <f>Sheet1!F49</f>
        <v>0</v>
      </c>
      <c r="C35">
        <f>Sheet1!E49-Sheet1!F49</f>
        <v>2</v>
      </c>
      <c r="D35" t="str">
        <f>Sheet1!B49</f>
        <v>1/2 Pt</v>
      </c>
      <c r="E35" t="str">
        <f>Sheet1!A49</f>
        <v>PVC Cement</v>
      </c>
      <c r="F35" s="26"/>
    </row>
    <row r="36" spans="1:6" x14ac:dyDescent="0.2">
      <c r="A36" s="23" t="str">
        <f>TRIM(Sheet1!I53)</f>
        <v>HD</v>
      </c>
      <c r="B36" s="23">
        <f>Sheet1!F53</f>
        <v>0</v>
      </c>
      <c r="C36">
        <f>Sheet1!E53-Sheet1!F53</f>
        <v>1</v>
      </c>
      <c r="D36" t="str">
        <f>Sheet1!B53</f>
        <v>each</v>
      </c>
      <c r="E36" t="str">
        <f>Sheet1!A53</f>
        <v>3/4" x 4' Hardwood dowel</v>
      </c>
      <c r="F36" s="26"/>
    </row>
    <row r="37" spans="1:6" x14ac:dyDescent="0.2">
      <c r="A37" s="23" t="str">
        <f>TRIM(Sheet1!I54)</f>
        <v>HD</v>
      </c>
      <c r="B37" s="23">
        <f>Sheet1!F54</f>
        <v>0</v>
      </c>
      <c r="C37">
        <f>Sheet1!E54-Sheet1!F54</f>
        <v>1</v>
      </c>
      <c r="D37" t="str">
        <f>Sheet1!B54</f>
        <v>each</v>
      </c>
      <c r="E37" t="str">
        <f>Sheet1!A54</f>
        <v>Epoxy Glue</v>
      </c>
      <c r="F37" s="26"/>
    </row>
    <row r="38" spans="1:6" x14ac:dyDescent="0.2">
      <c r="A38" s="23" t="str">
        <f>TRIM(Sheet1!I7)</f>
        <v>Dick</v>
      </c>
      <c r="B38" s="23">
        <f>Sheet1!F7</f>
        <v>1</v>
      </c>
      <c r="C38">
        <f>Sheet1!E7-Sheet1!F7</f>
        <v>0</v>
      </c>
      <c r="D38" t="str">
        <f>Sheet1!B7</f>
        <v>25' roll</v>
      </c>
      <c r="E38" t="str">
        <f>Sheet1!A7</f>
        <v>14/2 NM Cable</v>
      </c>
      <c r="F38" s="26"/>
    </row>
    <row r="39" spans="1:6" x14ac:dyDescent="0.2">
      <c r="A39" s="23" t="str">
        <f>TRIM(Sheet1!I58)</f>
        <v>Amp Camp</v>
      </c>
      <c r="B39" s="23">
        <f>Sheet1!F58</f>
        <v>8</v>
      </c>
      <c r="C39">
        <f>Sheet1!E58-Sheet1!F58</f>
        <v>0</v>
      </c>
      <c r="D39" t="str">
        <f>Sheet1!B58</f>
        <v>each</v>
      </c>
      <c r="E39" t="str">
        <f>Sheet1!A58</f>
        <v>2x4x8' Fir</v>
      </c>
      <c r="F39" s="26"/>
    </row>
    <row r="40" spans="1:6" x14ac:dyDescent="0.2">
      <c r="A40" s="23" t="str">
        <f>TRIM(Sheet1!I14)</f>
        <v/>
      </c>
      <c r="B40" s="23">
        <f>Sheet1!F14</f>
        <v>0</v>
      </c>
      <c r="C40">
        <f>Sheet1!E14-Sheet1!F14</f>
        <v>0</v>
      </c>
      <c r="D40">
        <f>Sheet1!B14</f>
        <v>0</v>
      </c>
    </row>
    <row r="41" spans="1:6" x14ac:dyDescent="0.2">
      <c r="A41" s="23" t="str">
        <f>TRIM(Sheet1!I16)</f>
        <v/>
      </c>
      <c r="B41" s="23">
        <f>Sheet1!F16</f>
        <v>0</v>
      </c>
      <c r="C41">
        <f>Sheet1!E16-Sheet1!F16</f>
        <v>0</v>
      </c>
      <c r="D41">
        <f>Sheet1!B16</f>
        <v>0</v>
      </c>
    </row>
    <row r="42" spans="1:6" x14ac:dyDescent="0.2">
      <c r="A42" s="23" t="str">
        <f>TRIM(Sheet1!I17)</f>
        <v/>
      </c>
      <c r="B42" s="23">
        <f>Sheet1!F17</f>
        <v>0</v>
      </c>
      <c r="C42">
        <f>Sheet1!E17-Sheet1!F17</f>
        <v>0</v>
      </c>
      <c r="D42">
        <f>Sheet1!B17</f>
        <v>0</v>
      </c>
      <c r="E42" t="str">
        <f>Sheet1!A17</f>
        <v xml:space="preserve">Wood </v>
      </c>
    </row>
    <row r="43" spans="1:6" x14ac:dyDescent="0.2">
      <c r="A43" s="23" t="str">
        <f>TRIM(Sheet1!I18)</f>
        <v/>
      </c>
      <c r="B43" s="23">
        <f>Sheet1!F18</f>
        <v>0</v>
      </c>
      <c r="C43">
        <f>Sheet1!E18-Sheet1!F18</f>
        <v>0</v>
      </c>
      <c r="D43">
        <f>Sheet1!B18</f>
        <v>0</v>
      </c>
      <c r="E43" t="str">
        <f>Sheet1!A18</f>
        <v>Wood  (Bookend)</v>
      </c>
    </row>
    <row r="44" spans="1:6" x14ac:dyDescent="0.2">
      <c r="A44" s="23" t="str">
        <f>TRIM(Sheet1!I23)</f>
        <v/>
      </c>
      <c r="B44" s="23">
        <f>Sheet1!F23</f>
        <v>0</v>
      </c>
      <c r="C44">
        <f>Sheet1!E23-Sheet1!F23</f>
        <v>0</v>
      </c>
      <c r="D44">
        <f>Sheet1!B23</f>
        <v>0</v>
      </c>
    </row>
    <row r="45" spans="1:6" x14ac:dyDescent="0.2">
      <c r="A45" s="23" t="str">
        <f>TRIM(Sheet1!I24)</f>
        <v/>
      </c>
      <c r="B45" s="23">
        <f>Sheet1!F24</f>
        <v>0</v>
      </c>
      <c r="C45">
        <f>Sheet1!E24-Sheet1!F24</f>
        <v>0</v>
      </c>
      <c r="D45">
        <f>Sheet1!B24</f>
        <v>0</v>
      </c>
      <c r="E45" t="str">
        <f>Sheet1!A24</f>
        <v>Wood Planter</v>
      </c>
    </row>
    <row r="46" spans="1:6" x14ac:dyDescent="0.2">
      <c r="A46" s="23" t="str">
        <f>TRIM(Sheet1!I27)</f>
        <v/>
      </c>
      <c r="B46" s="23">
        <f>Sheet1!F27</f>
        <v>0</v>
      </c>
      <c r="C46">
        <f>Sheet1!E27-Sheet1!F27</f>
        <v>0</v>
      </c>
      <c r="D46">
        <f>Sheet1!B27</f>
        <v>0</v>
      </c>
    </row>
    <row r="47" spans="1:6" x14ac:dyDescent="0.2">
      <c r="A47" s="23" t="str">
        <f>TRIM(Sheet1!I28)</f>
        <v/>
      </c>
      <c r="B47" s="23">
        <f>Sheet1!F28</f>
        <v>0</v>
      </c>
      <c r="C47">
        <f>Sheet1!E28-Sheet1!F28</f>
        <v>0</v>
      </c>
      <c r="D47">
        <f>Sheet1!B28</f>
        <v>0</v>
      </c>
      <c r="E47" t="str">
        <f>Sheet1!A28</f>
        <v>Bevel</v>
      </c>
    </row>
    <row r="48" spans="1:6" x14ac:dyDescent="0.2">
      <c r="A48" s="23" t="str">
        <f>TRIM(Sheet1!I35)</f>
        <v/>
      </c>
      <c r="B48" s="23">
        <f>Sheet1!F35</f>
        <v>0</v>
      </c>
      <c r="C48">
        <f>Sheet1!E35-Sheet1!F35</f>
        <v>0</v>
      </c>
      <c r="D48">
        <f>Sheet1!B35</f>
        <v>0</v>
      </c>
    </row>
    <row r="49" spans="1:5" x14ac:dyDescent="0.2">
      <c r="A49" s="23" t="str">
        <f>TRIM(Sheet1!I36)</f>
        <v/>
      </c>
      <c r="B49" s="23">
        <f>Sheet1!F36</f>
        <v>0</v>
      </c>
      <c r="C49">
        <f>Sheet1!E36-Sheet1!F36</f>
        <v>0</v>
      </c>
      <c r="D49">
        <f>Sheet1!B36</f>
        <v>0</v>
      </c>
      <c r="E49" t="str">
        <f>Sheet1!A36</f>
        <v>Paper Tray</v>
      </c>
    </row>
    <row r="50" spans="1:5" x14ac:dyDescent="0.2">
      <c r="A50" s="23" t="str">
        <f>TRIM(Sheet1!I38)</f>
        <v/>
      </c>
      <c r="B50" s="23">
        <f>Sheet1!F38</f>
        <v>0</v>
      </c>
      <c r="C50">
        <f>Sheet1!E38-Sheet1!F38</f>
        <v>0</v>
      </c>
      <c r="D50">
        <f>Sheet1!B38</f>
        <v>0</v>
      </c>
    </row>
    <row r="51" spans="1:5" x14ac:dyDescent="0.2">
      <c r="A51" s="23" t="str">
        <f>TRIM(Sheet1!I39)</f>
        <v/>
      </c>
      <c r="B51" s="23">
        <f>Sheet1!F39</f>
        <v>0</v>
      </c>
      <c r="C51">
        <f>Sheet1!E39-Sheet1!F39</f>
        <v>0</v>
      </c>
      <c r="D51">
        <f>Sheet1!B39</f>
        <v>0</v>
      </c>
      <c r="E51" t="str">
        <f>Sheet1!A39</f>
        <v>Plumbing PEX</v>
      </c>
    </row>
    <row r="52" spans="1:5" x14ac:dyDescent="0.2">
      <c r="A52" s="23" t="str">
        <f>TRIM(Sheet1!I45)</f>
        <v/>
      </c>
      <c r="B52" s="23">
        <f>Sheet1!F45</f>
        <v>0</v>
      </c>
      <c r="C52">
        <f>Sheet1!E45-Sheet1!F45</f>
        <v>0</v>
      </c>
      <c r="D52">
        <f>Sheet1!B45</f>
        <v>0</v>
      </c>
      <c r="E52" t="str">
        <f>Sheet1!A45</f>
        <v>Plumbing Cord Holder</v>
      </c>
    </row>
    <row r="53" spans="1:5" x14ac:dyDescent="0.2">
      <c r="A53" s="23" t="str">
        <f>TRIM(Sheet1!I50)</f>
        <v/>
      </c>
      <c r="B53" s="23">
        <f>Sheet1!F50</f>
        <v>0</v>
      </c>
      <c r="C53">
        <f>Sheet1!E50-Sheet1!F50</f>
        <v>0</v>
      </c>
      <c r="D53">
        <f>Sheet1!B50</f>
        <v>0</v>
      </c>
    </row>
    <row r="54" spans="1:5" x14ac:dyDescent="0.2">
      <c r="A54" s="23" t="str">
        <f>TRIM(Sheet1!I51)</f>
        <v/>
      </c>
      <c r="B54" s="23">
        <f>Sheet1!F51</f>
        <v>0</v>
      </c>
      <c r="C54">
        <f>Sheet1!E51-Sheet1!F51</f>
        <v>0</v>
      </c>
      <c r="D54">
        <f>Sheet1!B51</f>
        <v>0</v>
      </c>
      <c r="E54" t="str">
        <f>Sheet1!A51</f>
        <v>Meat Hook</v>
      </c>
    </row>
    <row r="55" spans="1:5" x14ac:dyDescent="0.2">
      <c r="A55" s="23" t="str">
        <f>TRIM(Sheet1!I56)</f>
        <v/>
      </c>
      <c r="B55" s="23">
        <f>Sheet1!F56</f>
        <v>0</v>
      </c>
      <c r="C55">
        <f>Sheet1!E56-Sheet1!F56</f>
        <v>0</v>
      </c>
      <c r="D55">
        <f>Sheet1!B56</f>
        <v>0</v>
      </c>
      <c r="E55" t="str">
        <f>Sheet1!A56</f>
        <v>Other Supplies</v>
      </c>
    </row>
    <row r="56" spans="1:5" x14ac:dyDescent="0.2">
      <c r="A56" s="23" t="str">
        <f>TRIM(Sheet1!I57)</f>
        <v/>
      </c>
      <c r="B56" s="23">
        <f>Sheet1!F57</f>
        <v>0</v>
      </c>
      <c r="C56">
        <f>Sheet1!E57-Sheet1!F57</f>
        <v>0</v>
      </c>
      <c r="D56">
        <f>Sheet1!B57</f>
        <v>0</v>
      </c>
      <c r="E56" t="str">
        <f>Sheet1!A57</f>
        <v>Survey</v>
      </c>
    </row>
    <row r="57" spans="1:5" x14ac:dyDescent="0.2">
      <c r="A57" s="23"/>
      <c r="B57" s="23"/>
    </row>
    <row r="58" spans="1:5" x14ac:dyDescent="0.2">
      <c r="A58" s="23"/>
      <c r="B58" s="23"/>
    </row>
    <row r="59" spans="1:5" x14ac:dyDescent="0.2">
      <c r="A59" s="23"/>
      <c r="B59" s="23"/>
    </row>
    <row r="60" spans="1:5" x14ac:dyDescent="0.2">
      <c r="A60" s="23"/>
      <c r="B60" s="23"/>
    </row>
    <row r="61" spans="1:5" x14ac:dyDescent="0.2">
      <c r="A61" s="23"/>
      <c r="B61" s="23"/>
    </row>
    <row r="62" spans="1:5" x14ac:dyDescent="0.2">
      <c r="A62" s="23"/>
      <c r="B62" s="23"/>
    </row>
  </sheetData>
  <sortState xmlns:xlrd2="http://schemas.microsoft.com/office/spreadsheetml/2017/richdata2" ref="A4:E56">
    <sortCondition descending="1" ref="A3:A56"/>
  </sortState>
  <mergeCells count="1">
    <mergeCell ref="A1:E1"/>
  </mergeCells>
  <conditionalFormatting sqref="B4:D61">
    <cfRule type="cellIs" dxfId="0" priority="1" operator="equal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Company>Peak Consulting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Spiess</dc:creator>
  <cp:lastModifiedBy>mspie</cp:lastModifiedBy>
  <cp:lastPrinted>2022-06-16T20:18:29Z</cp:lastPrinted>
  <dcterms:created xsi:type="dcterms:W3CDTF">1998-03-16T15:57:13Z</dcterms:created>
  <dcterms:modified xsi:type="dcterms:W3CDTF">2022-06-19T04:14:00Z</dcterms:modified>
</cp:coreProperties>
</file>